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omments29.xml" ContentType="application/vnd.openxmlformats-officedocument.spreadsheetml.comments+xml"/>
  <Default Extension="xml" ContentType="application/xml"/>
  <Override PartName="/xl/comments4.xml" ContentType="application/vnd.openxmlformats-officedocument.spreadsheetml.comments+xml"/>
  <Override PartName="/xl/comments18.xml" ContentType="application/vnd.openxmlformats-officedocument.spreadsheetml.comments+xml"/>
  <Override PartName="/xl/comments47.xml" ContentType="application/vnd.openxmlformats-officedocument.spreadsheetml.comments+xml"/>
  <Override PartName="/xl/worksheets/sheet3.xml" ContentType="application/vnd.openxmlformats-officedocument.spreadsheetml.worksheet+xml"/>
  <Override PartName="/xl/comments25.xml" ContentType="application/vnd.openxmlformats-officedocument.spreadsheetml.comments+xml"/>
  <Override PartName="/xl/comments36.xml" ContentType="application/vnd.openxmlformats-officedocument.spreadsheetml.comments+xml"/>
  <Override PartName="/xl/worksheets/sheet69.xml" ContentType="application/vnd.openxmlformats-officedocument.spreadsheetml.worksheet+xml"/>
  <Override PartName="/xl/worksheets/sheet87.xml" ContentType="application/vnd.openxmlformats-officedocument.spreadsheetml.worksheet+xml"/>
  <Override PartName="/xl/comments14.xml" ContentType="application/vnd.openxmlformats-officedocument.spreadsheetml.comments+xml"/>
  <Override PartName="/xl/comments43.xml" ContentType="application/vnd.openxmlformats-officedocument.spreadsheetml.comments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comments21.xml" ContentType="application/vnd.openxmlformats-officedocument.spreadsheetml.comments+xml"/>
  <Override PartName="/xl/comments32.xml" ContentType="application/vnd.openxmlformats-officedocument.spreadsheetml.comments+xml"/>
  <Override PartName="/xl/comments50.xml" ContentType="application/vnd.openxmlformats-officedocument.spreadsheetml.comment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comments10.xml" ContentType="application/vnd.openxmlformats-officedocument.spreadsheetml.comments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Default Extension="jpeg" ContentType="image/jpeg"/>
  <Override PartName="/xl/comments7.xml" ContentType="application/vnd.openxmlformats-officedocument.spreadsheetml.comments+xml"/>
  <Override PartName="/xl/comments39.xml" ContentType="application/vnd.openxmlformats-officedocument.spreadsheetml.comments+xml"/>
  <Override PartName="/xl/comments48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omments5.xml" ContentType="application/vnd.openxmlformats-officedocument.spreadsheetml.comments+xml"/>
  <Override PartName="/xl/comments19.xml" ContentType="application/vnd.openxmlformats-officedocument.spreadsheetml.comments+xml"/>
  <Override PartName="/xl/comments28.xml" ContentType="application/vnd.openxmlformats-officedocument.spreadsheetml.comments+xml"/>
  <Override PartName="/xl/comments37.xml" ContentType="application/vnd.openxmlformats-officedocument.spreadsheetml.comments+xml"/>
  <Override PartName="/xl/comments46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17.xml" ContentType="application/vnd.openxmlformats-officedocument.spreadsheetml.comments+xml"/>
  <Override PartName="/xl/comments26.xml" ContentType="application/vnd.openxmlformats-officedocument.spreadsheetml.comments+xml"/>
  <Override PartName="/xl/comments35.xml" ContentType="application/vnd.openxmlformats-officedocument.spreadsheetml.comments+xml"/>
  <Override PartName="/xl/comments44.xml" ContentType="application/vnd.openxmlformats-officedocument.spreadsheetml.comments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5.xml" ContentType="application/vnd.openxmlformats-officedocument.spreadsheetml.comments+xml"/>
  <Override PartName="/xl/comments24.xml" ContentType="application/vnd.openxmlformats-officedocument.spreadsheetml.comments+xml"/>
  <Override PartName="/xl/comments33.xml" ContentType="application/vnd.openxmlformats-officedocument.spreadsheetml.comments+xml"/>
  <Override PartName="/xl/comments42.xml" ContentType="application/vnd.openxmlformats-officedocument.spreadsheetml.comments+xml"/>
  <Override PartName="/xl/comments5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comments13.xml" ContentType="application/vnd.openxmlformats-officedocument.spreadsheetml.comments+xml"/>
  <Override PartName="/xl/comments22.xml" ContentType="application/vnd.openxmlformats-officedocument.spreadsheetml.comments+xml"/>
  <Override PartName="/xl/comments31.xml" ContentType="application/vnd.openxmlformats-officedocument.spreadsheetml.comments+xml"/>
  <Override PartName="/xl/comments40.xml" ContentType="application/vnd.openxmlformats-officedocument.spreadsheetml.comments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omments6.xml" ContentType="application/vnd.openxmlformats-officedocument.spreadsheetml.comments+xml"/>
  <Override PartName="/xl/comments49.xml" ContentType="application/vnd.openxmlformats-officedocument.spreadsheetml.comments+xml"/>
  <Default Extension="rels" ContentType="application/vnd.openxmlformats-package.relationships+xml"/>
  <Override PartName="/xl/worksheets/sheet5.xml" ContentType="application/vnd.openxmlformats-officedocument.spreadsheetml.worksheet+xml"/>
  <Override PartName="/xl/comments27.xml" ContentType="application/vnd.openxmlformats-officedocument.spreadsheetml.comments+xml"/>
  <Override PartName="/xl/comments38.xml" ContentType="application/vnd.openxmlformats-officedocument.spreadsheetml.comments+xml"/>
  <Override PartName="/xl/comments2.xml" ContentType="application/vnd.openxmlformats-officedocument.spreadsheetml.comments+xml"/>
  <Override PartName="/xl/comments16.xml" ContentType="application/vnd.openxmlformats-officedocument.spreadsheetml.comments+xml"/>
  <Override PartName="/xl/comments45.xml" ContentType="application/vnd.openxmlformats-officedocument.spreadsheetml.comment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comments23.xml" ContentType="application/vnd.openxmlformats-officedocument.spreadsheetml.comments+xml"/>
  <Override PartName="/xl/comments34.xml" ContentType="application/vnd.openxmlformats-officedocument.spreadsheetml.comments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comments12.xml" ContentType="application/vnd.openxmlformats-officedocument.spreadsheetml.comments+xml"/>
  <Override PartName="/xl/comments41.xml" ContentType="application/vnd.openxmlformats-officedocument.spreadsheetml.comments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comments30.xml" ContentType="application/vnd.openxmlformats-officedocument.spreadsheetml.comments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935"/>
  </bookViews>
  <sheets>
    <sheet name="Комплекты" sheetId="1" r:id="rId1"/>
    <sheet name="1" sheetId="2" r:id="rId2"/>
    <sheet name="2" sheetId="3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51" sheetId="53" r:id="rId52"/>
    <sheet name="52" sheetId="54" r:id="rId53"/>
    <sheet name="53" sheetId="55" r:id="rId54"/>
    <sheet name="54" sheetId="56" r:id="rId55"/>
    <sheet name="55" sheetId="57" r:id="rId56"/>
    <sheet name="56" sheetId="58" r:id="rId57"/>
    <sheet name="57" sheetId="59" r:id="rId58"/>
    <sheet name="58" sheetId="60" r:id="rId59"/>
    <sheet name="59" sheetId="61" r:id="rId60"/>
    <sheet name="60" sheetId="62" r:id="rId61"/>
    <sheet name="61" sheetId="63" r:id="rId62"/>
    <sheet name="62" sheetId="64" r:id="rId63"/>
    <sheet name="63" sheetId="65" r:id="rId64"/>
    <sheet name="64" sheetId="66" r:id="rId65"/>
    <sheet name="65" sheetId="67" r:id="rId66"/>
    <sheet name="66" sheetId="68" r:id="rId67"/>
    <sheet name="67" sheetId="69" r:id="rId68"/>
    <sheet name="68" sheetId="70" r:id="rId69"/>
    <sheet name="69" sheetId="71" r:id="rId70"/>
    <sheet name="70" sheetId="72" r:id="rId71"/>
    <sheet name="71" sheetId="73" r:id="rId72"/>
    <sheet name="72" sheetId="74" r:id="rId73"/>
    <sheet name="73" sheetId="75" r:id="rId74"/>
    <sheet name="74" sheetId="76" r:id="rId75"/>
    <sheet name="75" sheetId="77" r:id="rId76"/>
    <sheet name="76" sheetId="78" r:id="rId77"/>
    <sheet name="77" sheetId="79" r:id="rId78"/>
    <sheet name="78" sheetId="80" r:id="rId79"/>
    <sheet name="79" sheetId="81" r:id="rId80"/>
    <sheet name="80" sheetId="82" r:id="rId81"/>
    <sheet name="81" sheetId="83" r:id="rId82"/>
    <sheet name="82" sheetId="84" r:id="rId83"/>
    <sheet name="83" sheetId="85" r:id="rId84"/>
    <sheet name="84" sheetId="86" r:id="rId85"/>
    <sheet name="85" sheetId="87" r:id="rId86"/>
    <sheet name="Каталог" sheetId="4" r:id="rId87"/>
  </sheets>
  <calcPr calcId="125725"/>
</workbook>
</file>

<file path=xl/calcChain.xml><?xml version="1.0" encoding="utf-8"?>
<calcChain xmlns="http://schemas.openxmlformats.org/spreadsheetml/2006/main">
  <c r="H20" i="87"/>
  <c r="G20"/>
  <c r="D20"/>
  <c r="C20"/>
  <c r="B20"/>
  <c r="D19"/>
  <c r="G19" s="1"/>
  <c r="H19" s="1"/>
  <c r="C19"/>
  <c r="B19"/>
  <c r="G18"/>
  <c r="H18" s="1"/>
  <c r="D18"/>
  <c r="C18"/>
  <c r="B18"/>
  <c r="H17"/>
  <c r="G17"/>
  <c r="D17"/>
  <c r="C17"/>
  <c r="B17"/>
  <c r="H16"/>
  <c r="G16"/>
  <c r="D16"/>
  <c r="C16"/>
  <c r="B16"/>
  <c r="H20" i="86"/>
  <c r="G20"/>
  <c r="D20"/>
  <c r="C20"/>
  <c r="B20"/>
  <c r="D19"/>
  <c r="G19" s="1"/>
  <c r="H19" s="1"/>
  <c r="C19"/>
  <c r="B19"/>
  <c r="G18"/>
  <c r="H18" s="1"/>
  <c r="D18"/>
  <c r="C18"/>
  <c r="B18"/>
  <c r="H17"/>
  <c r="G17"/>
  <c r="D17"/>
  <c r="C17"/>
  <c r="B17"/>
  <c r="H16"/>
  <c r="G16"/>
  <c r="D16"/>
  <c r="C16"/>
  <c r="B16"/>
  <c r="D20" i="85"/>
  <c r="G20" s="1"/>
  <c r="H20" s="1"/>
  <c r="C20"/>
  <c r="B20"/>
  <c r="G19"/>
  <c r="H19" s="1"/>
  <c r="D19"/>
  <c r="C19"/>
  <c r="B19"/>
  <c r="D18"/>
  <c r="G18" s="1"/>
  <c r="H18" s="1"/>
  <c r="C18"/>
  <c r="B18"/>
  <c r="G17"/>
  <c r="H17" s="1"/>
  <c r="D17"/>
  <c r="C17"/>
  <c r="B17"/>
  <c r="D16"/>
  <c r="G16" s="1"/>
  <c r="H16" s="1"/>
  <c r="C16"/>
  <c r="B16"/>
  <c r="H20" i="82"/>
  <c r="G20"/>
  <c r="D20"/>
  <c r="C20"/>
  <c r="B20"/>
  <c r="H19"/>
  <c r="G19"/>
  <c r="D19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G20" i="81"/>
  <c r="H20" s="1"/>
  <c r="D20"/>
  <c r="C20"/>
  <c r="B20"/>
  <c r="H19"/>
  <c r="G19"/>
  <c r="D19"/>
  <c r="C19"/>
  <c r="B19"/>
  <c r="H18"/>
  <c r="G18"/>
  <c r="D18"/>
  <c r="C18"/>
  <c r="B18"/>
  <c r="D17"/>
  <c r="G17" s="1"/>
  <c r="H17" s="1"/>
  <c r="C17"/>
  <c r="B17"/>
  <c r="G16"/>
  <c r="H16" s="1"/>
  <c r="D16"/>
  <c r="C16"/>
  <c r="B16"/>
  <c r="H20" i="80"/>
  <c r="G20"/>
  <c r="D20"/>
  <c r="C20"/>
  <c r="B20"/>
  <c r="D19"/>
  <c r="G19" s="1"/>
  <c r="H19" s="1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H20" i="77"/>
  <c r="G20"/>
  <c r="D20"/>
  <c r="C20"/>
  <c r="B20"/>
  <c r="D19"/>
  <c r="G19" s="1"/>
  <c r="H19" s="1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H20" i="76"/>
  <c r="G20"/>
  <c r="D20"/>
  <c r="C20"/>
  <c r="B20"/>
  <c r="D19"/>
  <c r="G19" s="1"/>
  <c r="H19" s="1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G20" i="75"/>
  <c r="H20" s="1"/>
  <c r="D20"/>
  <c r="C20"/>
  <c r="B20"/>
  <c r="H19"/>
  <c r="G19"/>
  <c r="D19"/>
  <c r="C19"/>
  <c r="B19"/>
  <c r="D18"/>
  <c r="G18" s="1"/>
  <c r="H18" s="1"/>
  <c r="C18"/>
  <c r="B18"/>
  <c r="D17"/>
  <c r="G17" s="1"/>
  <c r="H17" s="1"/>
  <c r="C17"/>
  <c r="B17"/>
  <c r="G16"/>
  <c r="H16" s="1"/>
  <c r="D16"/>
  <c r="C16"/>
  <c r="B16"/>
  <c r="G20" i="72"/>
  <c r="H20" s="1"/>
  <c r="D20"/>
  <c r="C20"/>
  <c r="B20"/>
  <c r="H19"/>
  <c r="G19"/>
  <c r="D19"/>
  <c r="C19"/>
  <c r="B19"/>
  <c r="H18"/>
  <c r="G18"/>
  <c r="D18"/>
  <c r="C18"/>
  <c r="B18"/>
  <c r="D17"/>
  <c r="G17" s="1"/>
  <c r="H17" s="1"/>
  <c r="C17"/>
  <c r="B17"/>
  <c r="G16"/>
  <c r="H16" s="1"/>
  <c r="D16"/>
  <c r="C16"/>
  <c r="B16"/>
  <c r="G20" i="71"/>
  <c r="H20" s="1"/>
  <c r="D20"/>
  <c r="C20"/>
  <c r="B20"/>
  <c r="H19"/>
  <c r="G19"/>
  <c r="D19"/>
  <c r="C19"/>
  <c r="B19"/>
  <c r="H18"/>
  <c r="G18"/>
  <c r="D18"/>
  <c r="C18"/>
  <c r="B18"/>
  <c r="D17"/>
  <c r="G17" s="1"/>
  <c r="H17" s="1"/>
  <c r="C17"/>
  <c r="B17"/>
  <c r="G16"/>
  <c r="H16" s="1"/>
  <c r="D16"/>
  <c r="C16"/>
  <c r="B16"/>
  <c r="H20" i="70"/>
  <c r="G20"/>
  <c r="D20"/>
  <c r="C20"/>
  <c r="B20"/>
  <c r="D19"/>
  <c r="G19" s="1"/>
  <c r="H19" s="1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H20" i="67"/>
  <c r="G20"/>
  <c r="D20"/>
  <c r="C20"/>
  <c r="B20"/>
  <c r="D19"/>
  <c r="G19" s="1"/>
  <c r="H19" s="1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H20" i="66"/>
  <c r="G20"/>
  <c r="D20"/>
  <c r="C20"/>
  <c r="B20"/>
  <c r="D19"/>
  <c r="G19" s="1"/>
  <c r="H19" s="1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G20" i="65"/>
  <c r="H20" s="1"/>
  <c r="D20"/>
  <c r="C20"/>
  <c r="B20"/>
  <c r="H19"/>
  <c r="G19"/>
  <c r="D19"/>
  <c r="C19"/>
  <c r="B19"/>
  <c r="H18"/>
  <c r="G18"/>
  <c r="D18"/>
  <c r="C18"/>
  <c r="B18"/>
  <c r="D17"/>
  <c r="G17" s="1"/>
  <c r="H17" s="1"/>
  <c r="C17"/>
  <c r="B17"/>
  <c r="G16"/>
  <c r="H16" s="1"/>
  <c r="D16"/>
  <c r="C16"/>
  <c r="B16"/>
  <c r="G20" i="62"/>
  <c r="H20" s="1"/>
  <c r="D20"/>
  <c r="C20"/>
  <c r="B20"/>
  <c r="H19"/>
  <c r="G19"/>
  <c r="D19"/>
  <c r="C19"/>
  <c r="B19"/>
  <c r="H18"/>
  <c r="G18"/>
  <c r="D18"/>
  <c r="C18"/>
  <c r="B18"/>
  <c r="D17"/>
  <c r="G17" s="1"/>
  <c r="H17" s="1"/>
  <c r="C17"/>
  <c r="B17"/>
  <c r="G16"/>
  <c r="H16" s="1"/>
  <c r="D16"/>
  <c r="C16"/>
  <c r="B16"/>
  <c r="G20" i="61"/>
  <c r="H20" s="1"/>
  <c r="D20"/>
  <c r="C20"/>
  <c r="B20"/>
  <c r="H19"/>
  <c r="G19"/>
  <c r="D19"/>
  <c r="C19"/>
  <c r="B19"/>
  <c r="H18"/>
  <c r="G18"/>
  <c r="D18"/>
  <c r="C18"/>
  <c r="B18"/>
  <c r="D17"/>
  <c r="G17" s="1"/>
  <c r="H17" s="1"/>
  <c r="C17"/>
  <c r="B17"/>
  <c r="G16"/>
  <c r="H16" s="1"/>
  <c r="D16"/>
  <c r="C16"/>
  <c r="B16"/>
  <c r="G20" i="60"/>
  <c r="H20"/>
  <c r="C20"/>
  <c r="D20"/>
  <c r="B20"/>
  <c r="B16"/>
  <c r="C16"/>
  <c r="D16"/>
  <c r="G16"/>
  <c r="H16"/>
  <c r="B17"/>
  <c r="C17"/>
  <c r="D17"/>
  <c r="G17"/>
  <c r="H17" s="1"/>
  <c r="B18"/>
  <c r="C18"/>
  <c r="D18"/>
  <c r="G18" s="1"/>
  <c r="H18" s="1"/>
  <c r="B19"/>
  <c r="C19"/>
  <c r="D19"/>
  <c r="G19" s="1"/>
  <c r="H19" s="1"/>
  <c r="G16" i="57"/>
  <c r="H16" s="1"/>
  <c r="D16"/>
  <c r="C16"/>
  <c r="B16"/>
  <c r="H15"/>
  <c r="G15"/>
  <c r="D15"/>
  <c r="C15"/>
  <c r="B15"/>
  <c r="H14"/>
  <c r="G14"/>
  <c r="D14"/>
  <c r="C14"/>
  <c r="B14"/>
  <c r="D13"/>
  <c r="G13" s="1"/>
  <c r="H13" s="1"/>
  <c r="C13"/>
  <c r="B13"/>
  <c r="G12"/>
  <c r="H12" s="1"/>
  <c r="D12"/>
  <c r="C12"/>
  <c r="B12"/>
  <c r="H16" i="56"/>
  <c r="G16"/>
  <c r="D16"/>
  <c r="C16"/>
  <c r="B16"/>
  <c r="D15"/>
  <c r="G15" s="1"/>
  <c r="H15" s="1"/>
  <c r="C15"/>
  <c r="B15"/>
  <c r="D14"/>
  <c r="G14" s="1"/>
  <c r="H14" s="1"/>
  <c r="C14"/>
  <c r="B14"/>
  <c r="G13"/>
  <c r="H13" s="1"/>
  <c r="D13"/>
  <c r="C13"/>
  <c r="B13"/>
  <c r="H12"/>
  <c r="G12"/>
  <c r="D12"/>
  <c r="C12"/>
  <c r="B12"/>
  <c r="G16" i="55"/>
  <c r="H16" s="1"/>
  <c r="C16"/>
  <c r="D16"/>
  <c r="B16"/>
  <c r="B11" i="53"/>
  <c r="C11"/>
  <c r="D11"/>
  <c r="G11" s="1"/>
  <c r="H11" s="1"/>
  <c r="B12"/>
  <c r="C12"/>
  <c r="D12"/>
  <c r="G12" s="1"/>
  <c r="H12" s="1"/>
  <c r="B13"/>
  <c r="C13"/>
  <c r="D13"/>
  <c r="G13"/>
  <c r="H13" s="1"/>
  <c r="B14"/>
  <c r="C14"/>
  <c r="D14"/>
  <c r="G14" s="1"/>
  <c r="H14" s="1"/>
  <c r="H20" i="52"/>
  <c r="G20"/>
  <c r="D20"/>
  <c r="C20"/>
  <c r="B20"/>
  <c r="D19"/>
  <c r="G19" s="1"/>
  <c r="H19" s="1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G20" i="51"/>
  <c r="H20" s="1"/>
  <c r="D20"/>
  <c r="C20"/>
  <c r="B20"/>
  <c r="H19"/>
  <c r="G19"/>
  <c r="D19"/>
  <c r="C19"/>
  <c r="B19"/>
  <c r="H18"/>
  <c r="G18"/>
  <c r="D18"/>
  <c r="C18"/>
  <c r="B18"/>
  <c r="D17"/>
  <c r="G17" s="1"/>
  <c r="H17" s="1"/>
  <c r="C17"/>
  <c r="B17"/>
  <c r="G16"/>
  <c r="H16" s="1"/>
  <c r="D16"/>
  <c r="C16"/>
  <c r="B16"/>
  <c r="G20" i="50"/>
  <c r="H20" s="1"/>
  <c r="D20"/>
  <c r="C20"/>
  <c r="B20"/>
  <c r="H19"/>
  <c r="G19"/>
  <c r="D19"/>
  <c r="C19"/>
  <c r="B19"/>
  <c r="H18"/>
  <c r="G18"/>
  <c r="D18"/>
  <c r="C18"/>
  <c r="B18"/>
  <c r="D17"/>
  <c r="G17" s="1"/>
  <c r="H17" s="1"/>
  <c r="C17"/>
  <c r="B17"/>
  <c r="G16"/>
  <c r="H16" s="1"/>
  <c r="D16"/>
  <c r="C16"/>
  <c r="B16"/>
  <c r="H20" i="47"/>
  <c r="G20"/>
  <c r="D20"/>
  <c r="C20"/>
  <c r="B20"/>
  <c r="D19"/>
  <c r="G19" s="1"/>
  <c r="H19" s="1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G20" i="46"/>
  <c r="H20" s="1"/>
  <c r="D20"/>
  <c r="C20"/>
  <c r="B20"/>
  <c r="H19"/>
  <c r="G19"/>
  <c r="D19"/>
  <c r="C19"/>
  <c r="B19"/>
  <c r="H18"/>
  <c r="G18"/>
  <c r="D18"/>
  <c r="C18"/>
  <c r="B18"/>
  <c r="D17"/>
  <c r="G17" s="1"/>
  <c r="H17" s="1"/>
  <c r="C17"/>
  <c r="B17"/>
  <c r="G16"/>
  <c r="H16" s="1"/>
  <c r="D16"/>
  <c r="C16"/>
  <c r="B16"/>
  <c r="B20" i="45"/>
  <c r="C20"/>
  <c r="D20"/>
  <c r="G20"/>
  <c r="H20" s="1"/>
  <c r="B15" i="43"/>
  <c r="C15"/>
  <c r="D15"/>
  <c r="G15" s="1"/>
  <c r="H15" s="1"/>
  <c r="B16"/>
  <c r="C16"/>
  <c r="D16"/>
  <c r="G16"/>
  <c r="H16" s="1"/>
  <c r="B17"/>
  <c r="C17"/>
  <c r="D17"/>
  <c r="G17" s="1"/>
  <c r="H17" s="1"/>
  <c r="B18"/>
  <c r="C18"/>
  <c r="D18"/>
  <c r="G18"/>
  <c r="H18" s="1"/>
  <c r="D16" i="42"/>
  <c r="G16" s="1"/>
  <c r="H16" s="1"/>
  <c r="C16"/>
  <c r="B16"/>
  <c r="G15"/>
  <c r="H15" s="1"/>
  <c r="D15"/>
  <c r="C15"/>
  <c r="B15"/>
  <c r="D14"/>
  <c r="G14" s="1"/>
  <c r="H14" s="1"/>
  <c r="C14"/>
  <c r="B14"/>
  <c r="G13"/>
  <c r="H13" s="1"/>
  <c r="D13"/>
  <c r="C13"/>
  <c r="B13"/>
  <c r="D12"/>
  <c r="G12" s="1"/>
  <c r="H12" s="1"/>
  <c r="C12"/>
  <c r="B12"/>
  <c r="D16" i="41"/>
  <c r="G16" s="1"/>
  <c r="H16" s="1"/>
  <c r="C16"/>
  <c r="B16"/>
  <c r="G15"/>
  <c r="H15" s="1"/>
  <c r="D15"/>
  <c r="C15"/>
  <c r="B15"/>
  <c r="D14"/>
  <c r="G14" s="1"/>
  <c r="H14" s="1"/>
  <c r="C14"/>
  <c r="B14"/>
  <c r="G13"/>
  <c r="H13" s="1"/>
  <c r="D13"/>
  <c r="C13"/>
  <c r="B13"/>
  <c r="D12"/>
  <c r="G12" s="1"/>
  <c r="H12" s="1"/>
  <c r="C12"/>
  <c r="B12"/>
  <c r="G16" i="40"/>
  <c r="H16"/>
  <c r="C16"/>
  <c r="D16"/>
  <c r="B16"/>
  <c r="G17" i="37"/>
  <c r="H17" s="1"/>
  <c r="D17"/>
  <c r="C17"/>
  <c r="B17"/>
  <c r="H16"/>
  <c r="G16"/>
  <c r="D16"/>
  <c r="C16"/>
  <c r="B16"/>
  <c r="H15"/>
  <c r="G15"/>
  <c r="D15"/>
  <c r="C15"/>
  <c r="B15"/>
  <c r="D14"/>
  <c r="G14" s="1"/>
  <c r="H14" s="1"/>
  <c r="C14"/>
  <c r="B14"/>
  <c r="G13"/>
  <c r="H13" s="1"/>
  <c r="D13"/>
  <c r="C13"/>
  <c r="B13"/>
  <c r="H12"/>
  <c r="G12"/>
  <c r="D12"/>
  <c r="C12"/>
  <c r="B12"/>
  <c r="G17" i="36"/>
  <c r="H17" s="1"/>
  <c r="D17"/>
  <c r="C17"/>
  <c r="B17"/>
  <c r="D16"/>
  <c r="G16" s="1"/>
  <c r="H16" s="1"/>
  <c r="C16"/>
  <c r="B16"/>
  <c r="G15"/>
  <c r="H15" s="1"/>
  <c r="D15"/>
  <c r="C15"/>
  <c r="B15"/>
  <c r="D14"/>
  <c r="G14" s="1"/>
  <c r="H14" s="1"/>
  <c r="C14"/>
  <c r="B14"/>
  <c r="G13"/>
  <c r="H13" s="1"/>
  <c r="D13"/>
  <c r="C13"/>
  <c r="B13"/>
  <c r="D12"/>
  <c r="G12" s="1"/>
  <c r="H12" s="1"/>
  <c r="C12"/>
  <c r="B12"/>
  <c r="G17" i="35"/>
  <c r="H17" s="1"/>
  <c r="C17"/>
  <c r="D17"/>
  <c r="B17"/>
  <c r="B12"/>
  <c r="C12"/>
  <c r="D12"/>
  <c r="G12" s="1"/>
  <c r="H12" s="1"/>
  <c r="B13"/>
  <c r="C13"/>
  <c r="D13"/>
  <c r="G13"/>
  <c r="H13"/>
  <c r="B14"/>
  <c r="C14"/>
  <c r="D14"/>
  <c r="G14"/>
  <c r="H14" s="1"/>
  <c r="B15"/>
  <c r="C15"/>
  <c r="D15"/>
  <c r="G15" s="1"/>
  <c r="H15" s="1"/>
  <c r="B16"/>
  <c r="C16"/>
  <c r="D16"/>
  <c r="G16" s="1"/>
  <c r="H16" s="1"/>
  <c r="H21" i="32"/>
  <c r="G21"/>
  <c r="D21"/>
  <c r="C21"/>
  <c r="B21"/>
  <c r="D20"/>
  <c r="G20" s="1"/>
  <c r="H20" s="1"/>
  <c r="C20"/>
  <c r="B20"/>
  <c r="D19"/>
  <c r="G19" s="1"/>
  <c r="H19" s="1"/>
  <c r="C19"/>
  <c r="B19"/>
  <c r="G18"/>
  <c r="H18" s="1"/>
  <c r="D18"/>
  <c r="C18"/>
  <c r="B18"/>
  <c r="H17"/>
  <c r="G17"/>
  <c r="D17"/>
  <c r="C17"/>
  <c r="B17"/>
  <c r="D16"/>
  <c r="G16" s="1"/>
  <c r="H16" s="1"/>
  <c r="C16"/>
  <c r="B16"/>
  <c r="G21" i="31"/>
  <c r="H21" s="1"/>
  <c r="D21"/>
  <c r="C21"/>
  <c r="B21"/>
  <c r="H20"/>
  <c r="G20"/>
  <c r="D20"/>
  <c r="C20"/>
  <c r="B20"/>
  <c r="H19"/>
  <c r="G19"/>
  <c r="D19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G21" i="30"/>
  <c r="H21" s="1"/>
  <c r="D21"/>
  <c r="C21"/>
  <c r="B21"/>
  <c r="H20"/>
  <c r="G20"/>
  <c r="D20"/>
  <c r="C20"/>
  <c r="B20"/>
  <c r="H19"/>
  <c r="G19"/>
  <c r="D19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G21" i="27"/>
  <c r="H21" s="1"/>
  <c r="D21"/>
  <c r="C21"/>
  <c r="B21"/>
  <c r="H20"/>
  <c r="G20"/>
  <c r="D20"/>
  <c r="C20"/>
  <c r="B20"/>
  <c r="D19"/>
  <c r="G19" s="1"/>
  <c r="H19" s="1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G21" i="26"/>
  <c r="H21" s="1"/>
  <c r="D21"/>
  <c r="C21"/>
  <c r="B21"/>
  <c r="H20"/>
  <c r="G20"/>
  <c r="D20"/>
  <c r="C20"/>
  <c r="B20"/>
  <c r="H19"/>
  <c r="G19"/>
  <c r="D19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H21" i="25"/>
  <c r="G21"/>
  <c r="D21"/>
  <c r="C21"/>
  <c r="B21"/>
  <c r="D20"/>
  <c r="G20" s="1"/>
  <c r="H20" s="1"/>
  <c r="C20"/>
  <c r="B20"/>
  <c r="G19"/>
  <c r="H19" s="1"/>
  <c r="D19"/>
  <c r="C19"/>
  <c r="B19"/>
  <c r="H18"/>
  <c r="G18"/>
  <c r="D18"/>
  <c r="C18"/>
  <c r="B18"/>
  <c r="H17"/>
  <c r="G17"/>
  <c r="D17"/>
  <c r="C17"/>
  <c r="B17"/>
  <c r="D16"/>
  <c r="G16" s="1"/>
  <c r="H16" s="1"/>
  <c r="C16"/>
  <c r="B16"/>
  <c r="D21" i="22"/>
  <c r="G21" s="1"/>
  <c r="H21" s="1"/>
  <c r="C21"/>
  <c r="B21"/>
  <c r="D20"/>
  <c r="G20" s="1"/>
  <c r="H20" s="1"/>
  <c r="C20"/>
  <c r="B20"/>
  <c r="D19"/>
  <c r="G19" s="1"/>
  <c r="H19" s="1"/>
  <c r="C19"/>
  <c r="B19"/>
  <c r="G18"/>
  <c r="H18" s="1"/>
  <c r="D18"/>
  <c r="C18"/>
  <c r="B18"/>
  <c r="H17"/>
  <c r="G17"/>
  <c r="D17"/>
  <c r="C17"/>
  <c r="B17"/>
  <c r="D16"/>
  <c r="G16" s="1"/>
  <c r="H16" s="1"/>
  <c r="C16"/>
  <c r="B16"/>
  <c r="G21" i="21"/>
  <c r="H21" s="1"/>
  <c r="D21"/>
  <c r="C21"/>
  <c r="B21"/>
  <c r="H20"/>
  <c r="G20"/>
  <c r="D20"/>
  <c r="C20"/>
  <c r="B20"/>
  <c r="H19"/>
  <c r="G19"/>
  <c r="D19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G21" i="20"/>
  <c r="H21" s="1"/>
  <c r="D21"/>
  <c r="C21"/>
  <c r="B21"/>
  <c r="H20"/>
  <c r="G20"/>
  <c r="D20"/>
  <c r="C20"/>
  <c r="B20"/>
  <c r="H19"/>
  <c r="G19"/>
  <c r="D19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G21" i="17"/>
  <c r="H21" s="1"/>
  <c r="D21"/>
  <c r="C21"/>
  <c r="B21"/>
  <c r="H20"/>
  <c r="G20"/>
  <c r="D20"/>
  <c r="C20"/>
  <c r="B20"/>
  <c r="H19"/>
  <c r="G19"/>
  <c r="D19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G21" i="16"/>
  <c r="H21" s="1"/>
  <c r="D21"/>
  <c r="C21"/>
  <c r="B21"/>
  <c r="H20"/>
  <c r="G20"/>
  <c r="D20"/>
  <c r="C20"/>
  <c r="B20"/>
  <c r="H19"/>
  <c r="G19"/>
  <c r="D19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G21" i="15"/>
  <c r="H21" s="1"/>
  <c r="D21"/>
  <c r="C21"/>
  <c r="B21"/>
  <c r="H20"/>
  <c r="G20"/>
  <c r="D20"/>
  <c r="C20"/>
  <c r="B20"/>
  <c r="D19"/>
  <c r="G19" s="1"/>
  <c r="H19" s="1"/>
  <c r="C19"/>
  <c r="B19"/>
  <c r="D18"/>
  <c r="G18" s="1"/>
  <c r="H18" s="1"/>
  <c r="C18"/>
  <c r="B18"/>
  <c r="G17"/>
  <c r="H17" s="1"/>
  <c r="D17"/>
  <c r="C17"/>
  <c r="B17"/>
  <c r="D16"/>
  <c r="G16" s="1"/>
  <c r="H16" s="1"/>
  <c r="C16"/>
  <c r="B16"/>
  <c r="G21" i="12"/>
  <c r="H21" s="1"/>
  <c r="D21"/>
  <c r="C21"/>
  <c r="B21"/>
  <c r="D20"/>
  <c r="G20" s="1"/>
  <c r="H20" s="1"/>
  <c r="C20"/>
  <c r="B20"/>
  <c r="D19"/>
  <c r="G19" s="1"/>
  <c r="H19" s="1"/>
  <c r="C19"/>
  <c r="B19"/>
  <c r="G18"/>
  <c r="H18" s="1"/>
  <c r="D18"/>
  <c r="C18"/>
  <c r="B18"/>
  <c r="D17"/>
  <c r="G17" s="1"/>
  <c r="H17" s="1"/>
  <c r="C17"/>
  <c r="B17"/>
  <c r="D16"/>
  <c r="G16" s="1"/>
  <c r="H16" s="1"/>
  <c r="C16"/>
  <c r="B16"/>
  <c r="G21" i="11"/>
  <c r="H21" s="1"/>
  <c r="D21"/>
  <c r="C21"/>
  <c r="B21"/>
  <c r="D20"/>
  <c r="G20" s="1"/>
  <c r="H20" s="1"/>
  <c r="C20"/>
  <c r="B20"/>
  <c r="D19"/>
  <c r="G19" s="1"/>
  <c r="H19" s="1"/>
  <c r="C19"/>
  <c r="B19"/>
  <c r="G18"/>
  <c r="H18" s="1"/>
  <c r="D18"/>
  <c r="C18"/>
  <c r="B18"/>
  <c r="D17"/>
  <c r="G17" s="1"/>
  <c r="H17" s="1"/>
  <c r="C17"/>
  <c r="B17"/>
  <c r="D16"/>
  <c r="G16" s="1"/>
  <c r="H16" s="1"/>
  <c r="C16"/>
  <c r="B16"/>
  <c r="H21" i="10"/>
  <c r="G21"/>
  <c r="D21"/>
  <c r="C21"/>
  <c r="B21"/>
  <c r="D20"/>
  <c r="G20" s="1"/>
  <c r="H20" s="1"/>
  <c r="C20"/>
  <c r="B20"/>
  <c r="D19"/>
  <c r="G19" s="1"/>
  <c r="H19" s="1"/>
  <c r="C19"/>
  <c r="B19"/>
  <c r="D18"/>
  <c r="G18" s="1"/>
  <c r="H18" s="1"/>
  <c r="C18"/>
  <c r="B18"/>
  <c r="G17"/>
  <c r="H17" s="1"/>
  <c r="D17"/>
  <c r="C17"/>
  <c r="B17"/>
  <c r="D16"/>
  <c r="G16" s="1"/>
  <c r="H16" s="1"/>
  <c r="C16"/>
  <c r="B16"/>
  <c r="G21" i="7"/>
  <c r="H21" s="1"/>
  <c r="D21"/>
  <c r="C21"/>
  <c r="B21"/>
  <c r="H20"/>
  <c r="G20"/>
  <c r="D20"/>
  <c r="C20"/>
  <c r="B20"/>
  <c r="D19"/>
  <c r="G19" s="1"/>
  <c r="H19" s="1"/>
  <c r="C19"/>
  <c r="B19"/>
  <c r="D18"/>
  <c r="G18" s="1"/>
  <c r="H18" s="1"/>
  <c r="C18"/>
  <c r="B18"/>
  <c r="G17"/>
  <c r="H17" s="1"/>
  <c r="D17"/>
  <c r="C17"/>
  <c r="B17"/>
  <c r="D16"/>
  <c r="G16" s="1"/>
  <c r="H16" s="1"/>
  <c r="C16"/>
  <c r="B16"/>
  <c r="G21" i="6"/>
  <c r="H21" s="1"/>
  <c r="D21"/>
  <c r="C21"/>
  <c r="B21"/>
  <c r="D20"/>
  <c r="G20" s="1"/>
  <c r="H20" s="1"/>
  <c r="C20"/>
  <c r="B20"/>
  <c r="G21" i="5"/>
  <c r="H21"/>
  <c r="C21"/>
  <c r="D21"/>
  <c r="B21"/>
  <c r="D11" i="87"/>
  <c r="G11" s="1"/>
  <c r="H11" s="1"/>
  <c r="C11"/>
  <c r="B11"/>
  <c r="D10"/>
  <c r="G10" s="1"/>
  <c r="H10" s="1"/>
  <c r="C10"/>
  <c r="B10"/>
  <c r="G9"/>
  <c r="H9" s="1"/>
  <c r="D9"/>
  <c r="C9"/>
  <c r="B9"/>
  <c r="H8"/>
  <c r="G8"/>
  <c r="D8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H4"/>
  <c r="G4"/>
  <c r="D4"/>
  <c r="C4"/>
  <c r="B4"/>
  <c r="D11" i="86"/>
  <c r="G11" s="1"/>
  <c r="H11" s="1"/>
  <c r="C11"/>
  <c r="B11"/>
  <c r="D10"/>
  <c r="G10" s="1"/>
  <c r="H10" s="1"/>
  <c r="C10"/>
  <c r="B10"/>
  <c r="G9"/>
  <c r="H9" s="1"/>
  <c r="D9"/>
  <c r="C9"/>
  <c r="B9"/>
  <c r="H8"/>
  <c r="G8"/>
  <c r="D8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H4"/>
  <c r="G4"/>
  <c r="D4"/>
  <c r="C4"/>
  <c r="B4"/>
  <c r="C4" i="85"/>
  <c r="D4"/>
  <c r="G4" s="1"/>
  <c r="H4" s="1"/>
  <c r="B4"/>
  <c r="H11"/>
  <c r="G11"/>
  <c r="D11"/>
  <c r="C11"/>
  <c r="B11"/>
  <c r="H10"/>
  <c r="G10"/>
  <c r="D10"/>
  <c r="C10"/>
  <c r="B10"/>
  <c r="D9"/>
  <c r="G9" s="1"/>
  <c r="H9" s="1"/>
  <c r="C9"/>
  <c r="B9"/>
  <c r="G8"/>
  <c r="H8" s="1"/>
  <c r="D8"/>
  <c r="C8"/>
  <c r="B8"/>
  <c r="H7"/>
  <c r="G7"/>
  <c r="D7"/>
  <c r="C7"/>
  <c r="B7"/>
  <c r="H6"/>
  <c r="G6"/>
  <c r="D6"/>
  <c r="C6"/>
  <c r="B6"/>
  <c r="D5"/>
  <c r="G5" s="1"/>
  <c r="H5" s="1"/>
  <c r="C5"/>
  <c r="B5"/>
  <c r="C4" i="84"/>
  <c r="D4"/>
  <c r="G4" s="1"/>
  <c r="H4" s="1"/>
  <c r="B4"/>
  <c r="G18"/>
  <c r="H18" s="1"/>
  <c r="D18"/>
  <c r="C18"/>
  <c r="B18"/>
  <c r="H17"/>
  <c r="G17"/>
  <c r="D17"/>
  <c r="C17"/>
  <c r="B17"/>
  <c r="H16"/>
  <c r="G16"/>
  <c r="D16"/>
  <c r="C16"/>
  <c r="B16"/>
  <c r="D15"/>
  <c r="G15" s="1"/>
  <c r="H15" s="1"/>
  <c r="C15"/>
  <c r="B15"/>
  <c r="H10"/>
  <c r="G10"/>
  <c r="D10"/>
  <c r="C10"/>
  <c r="B10"/>
  <c r="H9"/>
  <c r="G9"/>
  <c r="D9"/>
  <c r="C9"/>
  <c r="B9"/>
  <c r="D8"/>
  <c r="G8" s="1"/>
  <c r="H8" s="1"/>
  <c r="C8"/>
  <c r="B8"/>
  <c r="G7"/>
  <c r="H7" s="1"/>
  <c r="D7"/>
  <c r="C7"/>
  <c r="B7"/>
  <c r="H6"/>
  <c r="G6"/>
  <c r="D6"/>
  <c r="C6"/>
  <c r="B6"/>
  <c r="H5"/>
  <c r="G5"/>
  <c r="D5"/>
  <c r="C5"/>
  <c r="B5"/>
  <c r="C4" i="83"/>
  <c r="D4"/>
  <c r="G4" s="1"/>
  <c r="H4" s="1"/>
  <c r="B4"/>
  <c r="D18"/>
  <c r="G18" s="1"/>
  <c r="H18" s="1"/>
  <c r="C18"/>
  <c r="B18"/>
  <c r="G17"/>
  <c r="H17" s="1"/>
  <c r="D17"/>
  <c r="C17"/>
  <c r="B17"/>
  <c r="H16"/>
  <c r="G16"/>
  <c r="D16"/>
  <c r="C16"/>
  <c r="B16"/>
  <c r="D15"/>
  <c r="G15" s="1"/>
  <c r="H15" s="1"/>
  <c r="C15"/>
  <c r="B15"/>
  <c r="G10"/>
  <c r="H10" s="1"/>
  <c r="D10"/>
  <c r="C10"/>
  <c r="B10"/>
  <c r="H9"/>
  <c r="G9"/>
  <c r="D9"/>
  <c r="C9"/>
  <c r="B9"/>
  <c r="D8"/>
  <c r="G8" s="1"/>
  <c r="H8" s="1"/>
  <c r="C8"/>
  <c r="B8"/>
  <c r="D7"/>
  <c r="G7" s="1"/>
  <c r="H7" s="1"/>
  <c r="C7"/>
  <c r="B7"/>
  <c r="G6"/>
  <c r="H6" s="1"/>
  <c r="D6"/>
  <c r="C6"/>
  <c r="B6"/>
  <c r="H5"/>
  <c r="G5"/>
  <c r="D5"/>
  <c r="C5"/>
  <c r="B5"/>
  <c r="D11" i="82"/>
  <c r="G11" s="1"/>
  <c r="H11" s="1"/>
  <c r="C11"/>
  <c r="B11"/>
  <c r="D10"/>
  <c r="G10" s="1"/>
  <c r="H10" s="1"/>
  <c r="C10"/>
  <c r="B10"/>
  <c r="G9"/>
  <c r="H9" s="1"/>
  <c r="D9"/>
  <c r="C9"/>
  <c r="B9"/>
  <c r="H8"/>
  <c r="G8"/>
  <c r="D8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H4"/>
  <c r="G4"/>
  <c r="D4"/>
  <c r="C4"/>
  <c r="B4"/>
  <c r="H11" i="81"/>
  <c r="G11"/>
  <c r="D11"/>
  <c r="C11"/>
  <c r="B11"/>
  <c r="D10"/>
  <c r="G10" s="1"/>
  <c r="H10" s="1"/>
  <c r="C10"/>
  <c r="B10"/>
  <c r="G9"/>
  <c r="H9" s="1"/>
  <c r="D9"/>
  <c r="C9"/>
  <c r="B9"/>
  <c r="H8"/>
  <c r="G8"/>
  <c r="D8"/>
  <c r="C8"/>
  <c r="B8"/>
  <c r="H7"/>
  <c r="G7"/>
  <c r="D7"/>
  <c r="C7"/>
  <c r="B7"/>
  <c r="D6"/>
  <c r="G6" s="1"/>
  <c r="H6" s="1"/>
  <c r="C6"/>
  <c r="B6"/>
  <c r="G5"/>
  <c r="H5" s="1"/>
  <c r="D5"/>
  <c r="C5"/>
  <c r="B5"/>
  <c r="H4"/>
  <c r="G4"/>
  <c r="D4"/>
  <c r="C4"/>
  <c r="B4"/>
  <c r="C4" i="80"/>
  <c r="D4"/>
  <c r="G4" s="1"/>
  <c r="H4" s="1"/>
  <c r="B4"/>
  <c r="H11"/>
  <c r="G11"/>
  <c r="D11"/>
  <c r="C11"/>
  <c r="B11"/>
  <c r="D10"/>
  <c r="G10" s="1"/>
  <c r="H10" s="1"/>
  <c r="C10"/>
  <c r="B10"/>
  <c r="G9"/>
  <c r="H9" s="1"/>
  <c r="D9"/>
  <c r="C9"/>
  <c r="B9"/>
  <c r="H8"/>
  <c r="G8"/>
  <c r="D8"/>
  <c r="C8"/>
  <c r="B8"/>
  <c r="H7"/>
  <c r="G7"/>
  <c r="D7"/>
  <c r="C7"/>
  <c r="B7"/>
  <c r="D6"/>
  <c r="G6" s="1"/>
  <c r="H6" s="1"/>
  <c r="C6"/>
  <c r="B6"/>
  <c r="G5"/>
  <c r="H5" s="1"/>
  <c r="D5"/>
  <c r="C5"/>
  <c r="B5"/>
  <c r="C4" i="79"/>
  <c r="D4"/>
  <c r="G4" s="1"/>
  <c r="H4" s="1"/>
  <c r="H11" s="1"/>
  <c r="B4"/>
  <c r="H18"/>
  <c r="G18"/>
  <c r="D18"/>
  <c r="C18"/>
  <c r="B18"/>
  <c r="D17"/>
  <c r="G17" s="1"/>
  <c r="H17" s="1"/>
  <c r="C17"/>
  <c r="B17"/>
  <c r="D16"/>
  <c r="G16" s="1"/>
  <c r="H16" s="1"/>
  <c r="C16"/>
  <c r="B16"/>
  <c r="G15"/>
  <c r="H15" s="1"/>
  <c r="D15"/>
  <c r="C15"/>
  <c r="B15"/>
  <c r="D10"/>
  <c r="G10" s="1"/>
  <c r="H10" s="1"/>
  <c r="C10"/>
  <c r="B10"/>
  <c r="D9"/>
  <c r="G9" s="1"/>
  <c r="H9" s="1"/>
  <c r="C9"/>
  <c r="B9"/>
  <c r="G8"/>
  <c r="H8" s="1"/>
  <c r="D8"/>
  <c r="C8"/>
  <c r="B8"/>
  <c r="H7"/>
  <c r="G7"/>
  <c r="D7"/>
  <c r="C7"/>
  <c r="B7"/>
  <c r="D6"/>
  <c r="G6" s="1"/>
  <c r="H6" s="1"/>
  <c r="C6"/>
  <c r="B6"/>
  <c r="D5"/>
  <c r="G5" s="1"/>
  <c r="H5" s="1"/>
  <c r="C5"/>
  <c r="B5"/>
  <c r="C4" i="78"/>
  <c r="D4"/>
  <c r="B4"/>
  <c r="H18"/>
  <c r="G18"/>
  <c r="D18"/>
  <c r="C18"/>
  <c r="B18"/>
  <c r="H17"/>
  <c r="G17"/>
  <c r="D17"/>
  <c r="C17"/>
  <c r="B17"/>
  <c r="D16"/>
  <c r="G16" s="1"/>
  <c r="H16" s="1"/>
  <c r="C16"/>
  <c r="B16"/>
  <c r="G15"/>
  <c r="H15" s="1"/>
  <c r="D15"/>
  <c r="C15"/>
  <c r="B15"/>
  <c r="H10"/>
  <c r="G10"/>
  <c r="D10"/>
  <c r="C10"/>
  <c r="B10"/>
  <c r="D9"/>
  <c r="G9" s="1"/>
  <c r="H9" s="1"/>
  <c r="C9"/>
  <c r="B9"/>
  <c r="G8"/>
  <c r="H8" s="1"/>
  <c r="D8"/>
  <c r="C8"/>
  <c r="B8"/>
  <c r="H7"/>
  <c r="G7"/>
  <c r="D7"/>
  <c r="C7"/>
  <c r="B7"/>
  <c r="H6"/>
  <c r="G6"/>
  <c r="D6"/>
  <c r="C6"/>
  <c r="B6"/>
  <c r="D5"/>
  <c r="G5" s="1"/>
  <c r="H5" s="1"/>
  <c r="C5"/>
  <c r="B5"/>
  <c r="G4"/>
  <c r="H4" s="1"/>
  <c r="D11" i="77"/>
  <c r="G11" s="1"/>
  <c r="H11" s="1"/>
  <c r="C11"/>
  <c r="B11"/>
  <c r="D10"/>
  <c r="G10" s="1"/>
  <c r="H10" s="1"/>
  <c r="C10"/>
  <c r="B10"/>
  <c r="G9"/>
  <c r="H9" s="1"/>
  <c r="D9"/>
  <c r="C9"/>
  <c r="B9"/>
  <c r="H8"/>
  <c r="G8"/>
  <c r="D8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H4"/>
  <c r="G4"/>
  <c r="D4"/>
  <c r="C4"/>
  <c r="B4"/>
  <c r="D11" i="76"/>
  <c r="G11" s="1"/>
  <c r="H11" s="1"/>
  <c r="C11"/>
  <c r="B11"/>
  <c r="D10"/>
  <c r="G10" s="1"/>
  <c r="H10" s="1"/>
  <c r="C10"/>
  <c r="B10"/>
  <c r="G9"/>
  <c r="H9" s="1"/>
  <c r="D9"/>
  <c r="C9"/>
  <c r="B9"/>
  <c r="H8"/>
  <c r="G8"/>
  <c r="D8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H4"/>
  <c r="G4"/>
  <c r="D4"/>
  <c r="C4"/>
  <c r="B4"/>
  <c r="D4" i="75"/>
  <c r="C4"/>
  <c r="B4"/>
  <c r="D11"/>
  <c r="G11" s="1"/>
  <c r="H11" s="1"/>
  <c r="C11"/>
  <c r="B11"/>
  <c r="D10"/>
  <c r="G10" s="1"/>
  <c r="H10" s="1"/>
  <c r="C10"/>
  <c r="B10"/>
  <c r="G9"/>
  <c r="H9" s="1"/>
  <c r="D9"/>
  <c r="C9"/>
  <c r="B9"/>
  <c r="H8"/>
  <c r="G8"/>
  <c r="D8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H4"/>
  <c r="G4"/>
  <c r="D4" i="74"/>
  <c r="C4"/>
  <c r="B4"/>
  <c r="G18"/>
  <c r="H18" s="1"/>
  <c r="D18"/>
  <c r="C18"/>
  <c r="B18"/>
  <c r="H17"/>
  <c r="G17"/>
  <c r="D17"/>
  <c r="C17"/>
  <c r="B17"/>
  <c r="H16"/>
  <c r="G16"/>
  <c r="D16"/>
  <c r="C16"/>
  <c r="B16"/>
  <c r="D15"/>
  <c r="G15" s="1"/>
  <c r="H15" s="1"/>
  <c r="C15"/>
  <c r="B15"/>
  <c r="H10"/>
  <c r="G10"/>
  <c r="D10"/>
  <c r="C10"/>
  <c r="B10"/>
  <c r="H9"/>
  <c r="G9"/>
  <c r="D9"/>
  <c r="C9"/>
  <c r="B9"/>
  <c r="D8"/>
  <c r="G8" s="1"/>
  <c r="H8" s="1"/>
  <c r="C8"/>
  <c r="B8"/>
  <c r="G7"/>
  <c r="H7" s="1"/>
  <c r="D7"/>
  <c r="C7"/>
  <c r="B7"/>
  <c r="H6"/>
  <c r="G6"/>
  <c r="D6"/>
  <c r="C6"/>
  <c r="B6"/>
  <c r="H5"/>
  <c r="G5"/>
  <c r="D5"/>
  <c r="C5"/>
  <c r="B5"/>
  <c r="G4"/>
  <c r="H4" s="1"/>
  <c r="C4" i="73"/>
  <c r="D4"/>
  <c r="G4" s="1"/>
  <c r="H4" s="1"/>
  <c r="B4"/>
  <c r="D18"/>
  <c r="G18" s="1"/>
  <c r="H18" s="1"/>
  <c r="C18"/>
  <c r="B18"/>
  <c r="G17"/>
  <c r="H17" s="1"/>
  <c r="D17"/>
  <c r="C17"/>
  <c r="B17"/>
  <c r="H16"/>
  <c r="G16"/>
  <c r="D16"/>
  <c r="C16"/>
  <c r="B16"/>
  <c r="H15"/>
  <c r="G15"/>
  <c r="D15"/>
  <c r="C15"/>
  <c r="B15"/>
  <c r="G10"/>
  <c r="H10" s="1"/>
  <c r="D10"/>
  <c r="C10"/>
  <c r="B10"/>
  <c r="H9"/>
  <c r="G9"/>
  <c r="D9"/>
  <c r="C9"/>
  <c r="B9"/>
  <c r="H8"/>
  <c r="G8"/>
  <c r="D8"/>
  <c r="C8"/>
  <c r="B8"/>
  <c r="D7"/>
  <c r="G7" s="1"/>
  <c r="H7" s="1"/>
  <c r="C7"/>
  <c r="B7"/>
  <c r="G6"/>
  <c r="H6" s="1"/>
  <c r="D6"/>
  <c r="C6"/>
  <c r="B6"/>
  <c r="H5"/>
  <c r="G5"/>
  <c r="D5"/>
  <c r="C5"/>
  <c r="B5"/>
  <c r="D11" i="72"/>
  <c r="G11" s="1"/>
  <c r="H11" s="1"/>
  <c r="C11"/>
  <c r="B11"/>
  <c r="D10"/>
  <c r="G10" s="1"/>
  <c r="H10" s="1"/>
  <c r="C10"/>
  <c r="B10"/>
  <c r="G9"/>
  <c r="H9" s="1"/>
  <c r="D9"/>
  <c r="C9"/>
  <c r="B9"/>
  <c r="H8"/>
  <c r="G8"/>
  <c r="D8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H4"/>
  <c r="G4"/>
  <c r="D4"/>
  <c r="C4"/>
  <c r="B4"/>
  <c r="D11" i="71"/>
  <c r="G11" s="1"/>
  <c r="H11" s="1"/>
  <c r="C11"/>
  <c r="B11"/>
  <c r="D10"/>
  <c r="G10" s="1"/>
  <c r="H10" s="1"/>
  <c r="C10"/>
  <c r="B10"/>
  <c r="G9"/>
  <c r="H9" s="1"/>
  <c r="D9"/>
  <c r="C9"/>
  <c r="B9"/>
  <c r="H8"/>
  <c r="G8"/>
  <c r="D8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H4"/>
  <c r="G4"/>
  <c r="D4"/>
  <c r="C4"/>
  <c r="B4"/>
  <c r="C9" i="70"/>
  <c r="D9"/>
  <c r="B9"/>
  <c r="C5"/>
  <c r="D5"/>
  <c r="B5"/>
  <c r="H11"/>
  <c r="G11"/>
  <c r="D11"/>
  <c r="C11"/>
  <c r="B11"/>
  <c r="D10"/>
  <c r="G10" s="1"/>
  <c r="H10" s="1"/>
  <c r="C10"/>
  <c r="B10"/>
  <c r="G9"/>
  <c r="H9" s="1"/>
  <c r="G8"/>
  <c r="H8" s="1"/>
  <c r="D8"/>
  <c r="C8"/>
  <c r="B8"/>
  <c r="H7"/>
  <c r="G7"/>
  <c r="D7"/>
  <c r="C7"/>
  <c r="B7"/>
  <c r="D6"/>
  <c r="G6" s="1"/>
  <c r="H6" s="1"/>
  <c r="C6"/>
  <c r="B6"/>
  <c r="G5"/>
  <c r="H5" s="1"/>
  <c r="G4"/>
  <c r="H4" s="1"/>
  <c r="D4"/>
  <c r="C4"/>
  <c r="B4"/>
  <c r="C10" i="69"/>
  <c r="D10"/>
  <c r="G10" s="1"/>
  <c r="H10" s="1"/>
  <c r="B10"/>
  <c r="H18"/>
  <c r="G18"/>
  <c r="D18"/>
  <c r="C18"/>
  <c r="B18"/>
  <c r="D17"/>
  <c r="G17" s="1"/>
  <c r="H17" s="1"/>
  <c r="C17"/>
  <c r="B17"/>
  <c r="D16"/>
  <c r="G16" s="1"/>
  <c r="H16" s="1"/>
  <c r="C16"/>
  <c r="B16"/>
  <c r="G15"/>
  <c r="H15" s="1"/>
  <c r="D15"/>
  <c r="C15"/>
  <c r="B15"/>
  <c r="D9"/>
  <c r="G9" s="1"/>
  <c r="H9" s="1"/>
  <c r="C9"/>
  <c r="B9"/>
  <c r="G8"/>
  <c r="H8" s="1"/>
  <c r="D8"/>
  <c r="C8"/>
  <c r="B8"/>
  <c r="H7"/>
  <c r="G7"/>
  <c r="D7"/>
  <c r="C7"/>
  <c r="B7"/>
  <c r="D6"/>
  <c r="G6" s="1"/>
  <c r="H6" s="1"/>
  <c r="C6"/>
  <c r="B6"/>
  <c r="D5"/>
  <c r="G5" s="1"/>
  <c r="H5" s="1"/>
  <c r="C5"/>
  <c r="B5"/>
  <c r="G4"/>
  <c r="H4" s="1"/>
  <c r="D4"/>
  <c r="C4"/>
  <c r="B4"/>
  <c r="C9" i="68"/>
  <c r="D9"/>
  <c r="B9"/>
  <c r="C5"/>
  <c r="D5"/>
  <c r="G5" s="1"/>
  <c r="H5" s="1"/>
  <c r="B5"/>
  <c r="G18"/>
  <c r="H18" s="1"/>
  <c r="D18"/>
  <c r="C18"/>
  <c r="B18"/>
  <c r="H17"/>
  <c r="G17"/>
  <c r="D17"/>
  <c r="C17"/>
  <c r="B17"/>
  <c r="H16"/>
  <c r="G16"/>
  <c r="D16"/>
  <c r="C16"/>
  <c r="B16"/>
  <c r="D15"/>
  <c r="G15" s="1"/>
  <c r="H15" s="1"/>
  <c r="C15"/>
  <c r="B15"/>
  <c r="H10"/>
  <c r="G10"/>
  <c r="D10"/>
  <c r="C10"/>
  <c r="B10"/>
  <c r="H9"/>
  <c r="G9"/>
  <c r="D8"/>
  <c r="G8" s="1"/>
  <c r="H8" s="1"/>
  <c r="C8"/>
  <c r="B8"/>
  <c r="G7"/>
  <c r="H7" s="1"/>
  <c r="D7"/>
  <c r="C7"/>
  <c r="B7"/>
  <c r="H6"/>
  <c r="G6"/>
  <c r="D6"/>
  <c r="C6"/>
  <c r="B6"/>
  <c r="D4"/>
  <c r="G4" s="1"/>
  <c r="H4" s="1"/>
  <c r="C4"/>
  <c r="B4"/>
  <c r="H11" i="67"/>
  <c r="G11"/>
  <c r="D11"/>
  <c r="C11"/>
  <c r="B11"/>
  <c r="H10"/>
  <c r="G10"/>
  <c r="D10"/>
  <c r="C10"/>
  <c r="B10"/>
  <c r="D9"/>
  <c r="G9" s="1"/>
  <c r="H9" s="1"/>
  <c r="C9"/>
  <c r="B9"/>
  <c r="G8"/>
  <c r="H8" s="1"/>
  <c r="D8"/>
  <c r="C8"/>
  <c r="B8"/>
  <c r="H7"/>
  <c r="G7"/>
  <c r="D7"/>
  <c r="C7"/>
  <c r="B7"/>
  <c r="H6"/>
  <c r="G6"/>
  <c r="D6"/>
  <c r="C6"/>
  <c r="B6"/>
  <c r="D5"/>
  <c r="G5" s="1"/>
  <c r="H5" s="1"/>
  <c r="C5"/>
  <c r="B5"/>
  <c r="G4"/>
  <c r="H4" s="1"/>
  <c r="D4"/>
  <c r="C4"/>
  <c r="B4"/>
  <c r="H11" i="66"/>
  <c r="G11"/>
  <c r="D11"/>
  <c r="C11"/>
  <c r="B11"/>
  <c r="D10"/>
  <c r="G10" s="1"/>
  <c r="H10" s="1"/>
  <c r="C10"/>
  <c r="B10"/>
  <c r="G9"/>
  <c r="H9" s="1"/>
  <c r="D9"/>
  <c r="C9"/>
  <c r="B9"/>
  <c r="H8"/>
  <c r="G8"/>
  <c r="D8"/>
  <c r="C8"/>
  <c r="B8"/>
  <c r="H7"/>
  <c r="G7"/>
  <c r="D7"/>
  <c r="C7"/>
  <c r="B7"/>
  <c r="D6"/>
  <c r="G6" s="1"/>
  <c r="H6" s="1"/>
  <c r="C6"/>
  <c r="B6"/>
  <c r="G5"/>
  <c r="H5" s="1"/>
  <c r="D5"/>
  <c r="C5"/>
  <c r="B5"/>
  <c r="H4"/>
  <c r="G4"/>
  <c r="D4"/>
  <c r="C4"/>
  <c r="B4"/>
  <c r="D4" i="65"/>
  <c r="G4" s="1"/>
  <c r="H4" s="1"/>
  <c r="C4"/>
  <c r="B4"/>
  <c r="D11"/>
  <c r="G11" s="1"/>
  <c r="H11" s="1"/>
  <c r="C11"/>
  <c r="B11"/>
  <c r="D10"/>
  <c r="G10" s="1"/>
  <c r="H10" s="1"/>
  <c r="C10"/>
  <c r="B10"/>
  <c r="G9"/>
  <c r="H9" s="1"/>
  <c r="D9"/>
  <c r="C9"/>
  <c r="B9"/>
  <c r="H8"/>
  <c r="G8"/>
  <c r="D8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D10" i="64"/>
  <c r="G10" s="1"/>
  <c r="H10" s="1"/>
  <c r="C10"/>
  <c r="B10"/>
  <c r="H18"/>
  <c r="G18"/>
  <c r="D18"/>
  <c r="C18"/>
  <c r="B18"/>
  <c r="D17"/>
  <c r="G17" s="1"/>
  <c r="H17" s="1"/>
  <c r="C17"/>
  <c r="B17"/>
  <c r="D16"/>
  <c r="G16" s="1"/>
  <c r="H16" s="1"/>
  <c r="C16"/>
  <c r="B16"/>
  <c r="G15"/>
  <c r="H15" s="1"/>
  <c r="D15"/>
  <c r="C15"/>
  <c r="B15"/>
  <c r="D9"/>
  <c r="G9" s="1"/>
  <c r="H9" s="1"/>
  <c r="C9"/>
  <c r="B9"/>
  <c r="G8"/>
  <c r="H8" s="1"/>
  <c r="D8"/>
  <c r="C8"/>
  <c r="B8"/>
  <c r="H7"/>
  <c r="G7"/>
  <c r="D7"/>
  <c r="C7"/>
  <c r="B7"/>
  <c r="D6"/>
  <c r="G6" s="1"/>
  <c r="H6" s="1"/>
  <c r="C6"/>
  <c r="B6"/>
  <c r="D5"/>
  <c r="G5" s="1"/>
  <c r="H5" s="1"/>
  <c r="C5"/>
  <c r="B5"/>
  <c r="G4"/>
  <c r="H4" s="1"/>
  <c r="D4"/>
  <c r="C4"/>
  <c r="B4"/>
  <c r="D4" i="63"/>
  <c r="C4"/>
  <c r="B4"/>
  <c r="G18"/>
  <c r="H18" s="1"/>
  <c r="D18"/>
  <c r="C18"/>
  <c r="B18"/>
  <c r="H17"/>
  <c r="G17"/>
  <c r="D17"/>
  <c r="C17"/>
  <c r="B17"/>
  <c r="D16"/>
  <c r="G16" s="1"/>
  <c r="H16" s="1"/>
  <c r="C16"/>
  <c r="B16"/>
  <c r="D15"/>
  <c r="G15" s="1"/>
  <c r="H15" s="1"/>
  <c r="C15"/>
  <c r="B15"/>
  <c r="H10"/>
  <c r="G10"/>
  <c r="D10"/>
  <c r="C10"/>
  <c r="B10"/>
  <c r="D9"/>
  <c r="G9" s="1"/>
  <c r="H9" s="1"/>
  <c r="C9"/>
  <c r="B9"/>
  <c r="D8"/>
  <c r="G8" s="1"/>
  <c r="H8" s="1"/>
  <c r="C8"/>
  <c r="B8"/>
  <c r="G7"/>
  <c r="H7" s="1"/>
  <c r="D7"/>
  <c r="C7"/>
  <c r="B7"/>
  <c r="H6"/>
  <c r="G6"/>
  <c r="D6"/>
  <c r="C6"/>
  <c r="B6"/>
  <c r="D5"/>
  <c r="G5" s="1"/>
  <c r="H5" s="1"/>
  <c r="C5"/>
  <c r="B5"/>
  <c r="G4"/>
  <c r="H4" s="1"/>
  <c r="H11" s="1"/>
  <c r="D11" i="62"/>
  <c r="G11" s="1"/>
  <c r="H11" s="1"/>
  <c r="C11"/>
  <c r="B11"/>
  <c r="D10"/>
  <c r="G10" s="1"/>
  <c r="H10" s="1"/>
  <c r="C10"/>
  <c r="B10"/>
  <c r="G9"/>
  <c r="H9" s="1"/>
  <c r="D9"/>
  <c r="C9"/>
  <c r="B9"/>
  <c r="H8"/>
  <c r="G8"/>
  <c r="D8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H4"/>
  <c r="G4"/>
  <c r="D4"/>
  <c r="C4"/>
  <c r="B4"/>
  <c r="H11" i="61"/>
  <c r="G11"/>
  <c r="D11"/>
  <c r="C11"/>
  <c r="B11"/>
  <c r="H10"/>
  <c r="G10"/>
  <c r="D10"/>
  <c r="C10"/>
  <c r="B10"/>
  <c r="D9"/>
  <c r="G9" s="1"/>
  <c r="H9" s="1"/>
  <c r="C9"/>
  <c r="B9"/>
  <c r="G8"/>
  <c r="H8" s="1"/>
  <c r="D8"/>
  <c r="C8"/>
  <c r="B8"/>
  <c r="H7"/>
  <c r="G7"/>
  <c r="D7"/>
  <c r="C7"/>
  <c r="B7"/>
  <c r="H6"/>
  <c r="G6"/>
  <c r="D6"/>
  <c r="C6"/>
  <c r="B6"/>
  <c r="D5"/>
  <c r="G5" s="1"/>
  <c r="H5" s="1"/>
  <c r="C5"/>
  <c r="B5"/>
  <c r="G4"/>
  <c r="H4" s="1"/>
  <c r="D4"/>
  <c r="C4"/>
  <c r="B4"/>
  <c r="D4" i="60"/>
  <c r="G4" s="1"/>
  <c r="H4" s="1"/>
  <c r="C4"/>
  <c r="B4"/>
  <c r="H11"/>
  <c r="G11"/>
  <c r="D11"/>
  <c r="C11"/>
  <c r="B11"/>
  <c r="H10"/>
  <c r="G10"/>
  <c r="D10"/>
  <c r="C10"/>
  <c r="B10"/>
  <c r="D9"/>
  <c r="G9" s="1"/>
  <c r="H9" s="1"/>
  <c r="C9"/>
  <c r="B9"/>
  <c r="G8"/>
  <c r="H8" s="1"/>
  <c r="D8"/>
  <c r="C8"/>
  <c r="B8"/>
  <c r="H7"/>
  <c r="G7"/>
  <c r="D7"/>
  <c r="C7"/>
  <c r="B7"/>
  <c r="H6"/>
  <c r="G6"/>
  <c r="D6"/>
  <c r="C6"/>
  <c r="B6"/>
  <c r="D5"/>
  <c r="G5" s="1"/>
  <c r="H5" s="1"/>
  <c r="C5"/>
  <c r="B5"/>
  <c r="C10" i="59"/>
  <c r="D10"/>
  <c r="G10" s="1"/>
  <c r="H10" s="1"/>
  <c r="B10"/>
  <c r="H18"/>
  <c r="G18"/>
  <c r="D18"/>
  <c r="C18"/>
  <c r="B18"/>
  <c r="D17"/>
  <c r="G17" s="1"/>
  <c r="H17" s="1"/>
  <c r="C17"/>
  <c r="B17"/>
  <c r="D16"/>
  <c r="G16" s="1"/>
  <c r="H16" s="1"/>
  <c r="C16"/>
  <c r="B16"/>
  <c r="G15"/>
  <c r="H15" s="1"/>
  <c r="D15"/>
  <c r="C15"/>
  <c r="B15"/>
  <c r="D9"/>
  <c r="G9" s="1"/>
  <c r="H9" s="1"/>
  <c r="C9"/>
  <c r="B9"/>
  <c r="G8"/>
  <c r="H8" s="1"/>
  <c r="D8"/>
  <c r="C8"/>
  <c r="B8"/>
  <c r="H7"/>
  <c r="G7"/>
  <c r="D7"/>
  <c r="C7"/>
  <c r="B7"/>
  <c r="D6"/>
  <c r="G6" s="1"/>
  <c r="H6" s="1"/>
  <c r="C6"/>
  <c r="B6"/>
  <c r="D5"/>
  <c r="G5" s="1"/>
  <c r="H5" s="1"/>
  <c r="C5"/>
  <c r="B5"/>
  <c r="G4"/>
  <c r="H4" s="1"/>
  <c r="D4"/>
  <c r="C4"/>
  <c r="B4"/>
  <c r="C4" i="58"/>
  <c r="D4"/>
  <c r="G4" s="1"/>
  <c r="H4" s="1"/>
  <c r="B4"/>
  <c r="D18"/>
  <c r="G18" s="1"/>
  <c r="H18" s="1"/>
  <c r="C18"/>
  <c r="B18"/>
  <c r="G17"/>
  <c r="H17" s="1"/>
  <c r="D17"/>
  <c r="C17"/>
  <c r="B17"/>
  <c r="D16"/>
  <c r="G16" s="1"/>
  <c r="H16" s="1"/>
  <c r="C16"/>
  <c r="B16"/>
  <c r="G15"/>
  <c r="H15" s="1"/>
  <c r="D15"/>
  <c r="C15"/>
  <c r="B15"/>
  <c r="G10"/>
  <c r="H10" s="1"/>
  <c r="D10"/>
  <c r="C10"/>
  <c r="B10"/>
  <c r="D9"/>
  <c r="G9" s="1"/>
  <c r="H9" s="1"/>
  <c r="C9"/>
  <c r="B9"/>
  <c r="G8"/>
  <c r="H8" s="1"/>
  <c r="D8"/>
  <c r="C8"/>
  <c r="B8"/>
  <c r="D7"/>
  <c r="G7" s="1"/>
  <c r="H7" s="1"/>
  <c r="C7"/>
  <c r="B7"/>
  <c r="G6"/>
  <c r="H6" s="1"/>
  <c r="D6"/>
  <c r="C6"/>
  <c r="B6"/>
  <c r="D5"/>
  <c r="G5" s="1"/>
  <c r="H5" s="1"/>
  <c r="C5"/>
  <c r="B5"/>
  <c r="D7" i="57"/>
  <c r="G7" s="1"/>
  <c r="H7" s="1"/>
  <c r="C7"/>
  <c r="B7"/>
  <c r="D6"/>
  <c r="G6" s="1"/>
  <c r="H6" s="1"/>
  <c r="C6"/>
  <c r="B6"/>
  <c r="G5"/>
  <c r="H5" s="1"/>
  <c r="D5"/>
  <c r="C5"/>
  <c r="B5"/>
  <c r="H4"/>
  <c r="G4"/>
  <c r="D4"/>
  <c r="C4"/>
  <c r="B4"/>
  <c r="D7" i="56"/>
  <c r="G7" s="1"/>
  <c r="H7" s="1"/>
  <c r="C7"/>
  <c r="B7"/>
  <c r="D6"/>
  <c r="G6" s="1"/>
  <c r="H6" s="1"/>
  <c r="C6"/>
  <c r="B6"/>
  <c r="G5"/>
  <c r="H5" s="1"/>
  <c r="D5"/>
  <c r="C5"/>
  <c r="B5"/>
  <c r="H4"/>
  <c r="H8" s="1"/>
  <c r="G4"/>
  <c r="D4"/>
  <c r="C4"/>
  <c r="B4"/>
  <c r="D4" i="55"/>
  <c r="C4"/>
  <c r="B4"/>
  <c r="H15"/>
  <c r="G15"/>
  <c r="D15"/>
  <c r="C15"/>
  <c r="B15"/>
  <c r="H14"/>
  <c r="G14"/>
  <c r="D14"/>
  <c r="C14"/>
  <c r="B14"/>
  <c r="D13"/>
  <c r="G13" s="1"/>
  <c r="H13" s="1"/>
  <c r="C13"/>
  <c r="B13"/>
  <c r="G12"/>
  <c r="H12" s="1"/>
  <c r="D12"/>
  <c r="C12"/>
  <c r="B12"/>
  <c r="H7"/>
  <c r="G7"/>
  <c r="D7"/>
  <c r="C7"/>
  <c r="B7"/>
  <c r="D6"/>
  <c r="G6" s="1"/>
  <c r="H6" s="1"/>
  <c r="C6"/>
  <c r="B6"/>
  <c r="G5"/>
  <c r="H5" s="1"/>
  <c r="D5"/>
  <c r="C5"/>
  <c r="B5"/>
  <c r="G4"/>
  <c r="H4" s="1"/>
  <c r="H8" s="1"/>
  <c r="D4" i="54"/>
  <c r="C4"/>
  <c r="B4"/>
  <c r="G14"/>
  <c r="H14" s="1"/>
  <c r="D14"/>
  <c r="C14"/>
  <c r="B14"/>
  <c r="H13"/>
  <c r="G13"/>
  <c r="D13"/>
  <c r="C13"/>
  <c r="B13"/>
  <c r="H12"/>
  <c r="G12"/>
  <c r="D12"/>
  <c r="C12"/>
  <c r="B12"/>
  <c r="D11"/>
  <c r="G11" s="1"/>
  <c r="H11" s="1"/>
  <c r="C11"/>
  <c r="B11"/>
  <c r="H6"/>
  <c r="G6"/>
  <c r="D6"/>
  <c r="C6"/>
  <c r="B6"/>
  <c r="H5"/>
  <c r="G5"/>
  <c r="D5"/>
  <c r="C5"/>
  <c r="B5"/>
  <c r="G4"/>
  <c r="H4" s="1"/>
  <c r="H7" s="1"/>
  <c r="C4" i="53"/>
  <c r="D4"/>
  <c r="G4" s="1"/>
  <c r="H4" s="1"/>
  <c r="B4"/>
  <c r="H6"/>
  <c r="G6"/>
  <c r="D6"/>
  <c r="C6"/>
  <c r="B6"/>
  <c r="D5"/>
  <c r="G5" s="1"/>
  <c r="H5" s="1"/>
  <c r="C5"/>
  <c r="B5"/>
  <c r="D11" i="52"/>
  <c r="G11" s="1"/>
  <c r="H11" s="1"/>
  <c r="C11"/>
  <c r="B11"/>
  <c r="D10"/>
  <c r="G10" s="1"/>
  <c r="H10" s="1"/>
  <c r="C10"/>
  <c r="B10"/>
  <c r="G9"/>
  <c r="H9" s="1"/>
  <c r="D9"/>
  <c r="C9"/>
  <c r="B9"/>
  <c r="D8"/>
  <c r="G8" s="1"/>
  <c r="H8" s="1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D4"/>
  <c r="G4" s="1"/>
  <c r="H4" s="1"/>
  <c r="C4"/>
  <c r="B4"/>
  <c r="D11" i="51"/>
  <c r="G11" s="1"/>
  <c r="H11" s="1"/>
  <c r="C11"/>
  <c r="B11"/>
  <c r="D10"/>
  <c r="G10" s="1"/>
  <c r="H10" s="1"/>
  <c r="C10"/>
  <c r="B10"/>
  <c r="G9"/>
  <c r="H9" s="1"/>
  <c r="D9"/>
  <c r="C9"/>
  <c r="B9"/>
  <c r="H8"/>
  <c r="G8"/>
  <c r="D8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H4"/>
  <c r="H12" s="1"/>
  <c r="G4"/>
  <c r="D4"/>
  <c r="C4"/>
  <c r="B4"/>
  <c r="D6" i="50"/>
  <c r="G6" s="1"/>
  <c r="H6" s="1"/>
  <c r="C6"/>
  <c r="B6"/>
  <c r="D5"/>
  <c r="C5"/>
  <c r="B5"/>
  <c r="D11"/>
  <c r="G11" s="1"/>
  <c r="H11" s="1"/>
  <c r="C11"/>
  <c r="B11"/>
  <c r="D10"/>
  <c r="G10" s="1"/>
  <c r="H10" s="1"/>
  <c r="C10"/>
  <c r="B10"/>
  <c r="G9"/>
  <c r="H9" s="1"/>
  <c r="D9"/>
  <c r="C9"/>
  <c r="B9"/>
  <c r="D8"/>
  <c r="G8" s="1"/>
  <c r="H8" s="1"/>
  <c r="C8"/>
  <c r="B8"/>
  <c r="D7"/>
  <c r="G7" s="1"/>
  <c r="H7" s="1"/>
  <c r="C7"/>
  <c r="B7"/>
  <c r="G5"/>
  <c r="H5" s="1"/>
  <c r="D4"/>
  <c r="G4" s="1"/>
  <c r="H4" s="1"/>
  <c r="C4"/>
  <c r="B4"/>
  <c r="D6" i="49"/>
  <c r="C6"/>
  <c r="B6"/>
  <c r="D5"/>
  <c r="C5"/>
  <c r="B5"/>
  <c r="H18"/>
  <c r="G18"/>
  <c r="D18"/>
  <c r="C18"/>
  <c r="B18"/>
  <c r="D17"/>
  <c r="G17" s="1"/>
  <c r="H17" s="1"/>
  <c r="C17"/>
  <c r="B17"/>
  <c r="G16"/>
  <c r="H16" s="1"/>
  <c r="D16"/>
  <c r="C16"/>
  <c r="B16"/>
  <c r="H15"/>
  <c r="G15"/>
  <c r="D15"/>
  <c r="C15"/>
  <c r="B15"/>
  <c r="D10"/>
  <c r="G10" s="1"/>
  <c r="H10" s="1"/>
  <c r="C10"/>
  <c r="B10"/>
  <c r="G9"/>
  <c r="H9" s="1"/>
  <c r="D9"/>
  <c r="C9"/>
  <c r="B9"/>
  <c r="H8"/>
  <c r="G8"/>
  <c r="D8"/>
  <c r="C8"/>
  <c r="B8"/>
  <c r="H7"/>
  <c r="G7"/>
  <c r="D7"/>
  <c r="C7"/>
  <c r="B7"/>
  <c r="G6"/>
  <c r="H6" s="1"/>
  <c r="G5"/>
  <c r="H5" s="1"/>
  <c r="H4"/>
  <c r="G4"/>
  <c r="D4"/>
  <c r="C4"/>
  <c r="B4"/>
  <c r="C6" i="48"/>
  <c r="D6"/>
  <c r="B6"/>
  <c r="C5"/>
  <c r="D5"/>
  <c r="B5"/>
  <c r="D18"/>
  <c r="G18" s="1"/>
  <c r="H18" s="1"/>
  <c r="C18"/>
  <c r="B18"/>
  <c r="D17"/>
  <c r="G17" s="1"/>
  <c r="H17" s="1"/>
  <c r="C17"/>
  <c r="B17"/>
  <c r="G16"/>
  <c r="H16" s="1"/>
  <c r="D16"/>
  <c r="C16"/>
  <c r="B16"/>
  <c r="H15"/>
  <c r="G15"/>
  <c r="D15"/>
  <c r="C15"/>
  <c r="B15"/>
  <c r="D10"/>
  <c r="G10" s="1"/>
  <c r="H10" s="1"/>
  <c r="C10"/>
  <c r="B10"/>
  <c r="G9"/>
  <c r="H9" s="1"/>
  <c r="D9"/>
  <c r="C9"/>
  <c r="B9"/>
  <c r="H8"/>
  <c r="G8"/>
  <c r="D8"/>
  <c r="C8"/>
  <c r="B8"/>
  <c r="D7"/>
  <c r="G7" s="1"/>
  <c r="H7" s="1"/>
  <c r="C7"/>
  <c r="B7"/>
  <c r="G6"/>
  <c r="H6" s="1"/>
  <c r="G5"/>
  <c r="H5" s="1"/>
  <c r="H4"/>
  <c r="G4"/>
  <c r="D4"/>
  <c r="C4"/>
  <c r="B4"/>
  <c r="D11" i="47"/>
  <c r="G11" s="1"/>
  <c r="H11" s="1"/>
  <c r="C11"/>
  <c r="B11"/>
  <c r="D10"/>
  <c r="G10" s="1"/>
  <c r="H10" s="1"/>
  <c r="C10"/>
  <c r="B10"/>
  <c r="G9"/>
  <c r="H9" s="1"/>
  <c r="D9"/>
  <c r="C9"/>
  <c r="B9"/>
  <c r="H8"/>
  <c r="G8"/>
  <c r="D8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H4"/>
  <c r="G4"/>
  <c r="D4"/>
  <c r="C4"/>
  <c r="B4"/>
  <c r="D11" i="46"/>
  <c r="G11" s="1"/>
  <c r="H11" s="1"/>
  <c r="C11"/>
  <c r="B11"/>
  <c r="D10"/>
  <c r="G10" s="1"/>
  <c r="H10" s="1"/>
  <c r="C10"/>
  <c r="B10"/>
  <c r="G9"/>
  <c r="H9" s="1"/>
  <c r="D9"/>
  <c r="C9"/>
  <c r="B9"/>
  <c r="D8"/>
  <c r="G8" s="1"/>
  <c r="H8" s="1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D4"/>
  <c r="G4" s="1"/>
  <c r="H4" s="1"/>
  <c r="C4"/>
  <c r="B4"/>
  <c r="H12" i="45"/>
  <c r="H11"/>
  <c r="G11"/>
  <c r="D11"/>
  <c r="C11"/>
  <c r="B11"/>
  <c r="D10"/>
  <c r="G10" s="1"/>
  <c r="H10" s="1"/>
  <c r="C10"/>
  <c r="B10"/>
  <c r="G19"/>
  <c r="H19" s="1"/>
  <c r="D19"/>
  <c r="C19"/>
  <c r="B19"/>
  <c r="D18"/>
  <c r="G18" s="1"/>
  <c r="H18" s="1"/>
  <c r="C18"/>
  <c r="B18"/>
  <c r="D17"/>
  <c r="G17" s="1"/>
  <c r="H17" s="1"/>
  <c r="C17"/>
  <c r="B17"/>
  <c r="D16"/>
  <c r="G16" s="1"/>
  <c r="H16" s="1"/>
  <c r="C16"/>
  <c r="B16"/>
  <c r="D9"/>
  <c r="G9" s="1"/>
  <c r="H9" s="1"/>
  <c r="C9"/>
  <c r="B9"/>
  <c r="G8"/>
  <c r="H8" s="1"/>
  <c r="D8"/>
  <c r="C8"/>
  <c r="B8"/>
  <c r="D7"/>
  <c r="G7" s="1"/>
  <c r="H7" s="1"/>
  <c r="C7"/>
  <c r="B7"/>
  <c r="D6"/>
  <c r="G6" s="1"/>
  <c r="H6" s="1"/>
  <c r="C6"/>
  <c r="B6"/>
  <c r="D5"/>
  <c r="G5" s="1"/>
  <c r="H5" s="1"/>
  <c r="C5"/>
  <c r="B5"/>
  <c r="G4"/>
  <c r="H4" s="1"/>
  <c r="D4"/>
  <c r="C4"/>
  <c r="B4"/>
  <c r="C10" i="44"/>
  <c r="D10"/>
  <c r="B10"/>
  <c r="D18"/>
  <c r="G18" s="1"/>
  <c r="H18" s="1"/>
  <c r="C18"/>
  <c r="B18"/>
  <c r="G17"/>
  <c r="H17" s="1"/>
  <c r="D17"/>
  <c r="C17"/>
  <c r="B17"/>
  <c r="H16"/>
  <c r="G16"/>
  <c r="D16"/>
  <c r="C16"/>
  <c r="B16"/>
  <c r="H15"/>
  <c r="G15"/>
  <c r="D15"/>
  <c r="C15"/>
  <c r="B15"/>
  <c r="G10"/>
  <c r="H10" s="1"/>
  <c r="H9"/>
  <c r="G9"/>
  <c r="D9"/>
  <c r="C9"/>
  <c r="B9"/>
  <c r="H8"/>
  <c r="G8"/>
  <c r="D8"/>
  <c r="C8"/>
  <c r="B8"/>
  <c r="D7"/>
  <c r="G7" s="1"/>
  <c r="H7" s="1"/>
  <c r="C7"/>
  <c r="B7"/>
  <c r="G6"/>
  <c r="H6" s="1"/>
  <c r="D6"/>
  <c r="C6"/>
  <c r="B6"/>
  <c r="H5"/>
  <c r="G5"/>
  <c r="D5"/>
  <c r="C5"/>
  <c r="B5"/>
  <c r="H4"/>
  <c r="G4"/>
  <c r="D4"/>
  <c r="C4"/>
  <c r="B4"/>
  <c r="C8" i="43"/>
  <c r="D8"/>
  <c r="G8" s="1"/>
  <c r="H8" s="1"/>
  <c r="B8"/>
  <c r="D5" i="29"/>
  <c r="G5" s="1"/>
  <c r="H5" s="1"/>
  <c r="D4" i="43"/>
  <c r="G4" s="1"/>
  <c r="H4" s="1"/>
  <c r="C4"/>
  <c r="B4"/>
  <c r="H10"/>
  <c r="G10"/>
  <c r="D10"/>
  <c r="C10"/>
  <c r="B10"/>
  <c r="D9"/>
  <c r="G9" s="1"/>
  <c r="H9" s="1"/>
  <c r="C9"/>
  <c r="B9"/>
  <c r="G7"/>
  <c r="H7" s="1"/>
  <c r="D7"/>
  <c r="C7"/>
  <c r="B7"/>
  <c r="H6"/>
  <c r="G6"/>
  <c r="D6"/>
  <c r="C6"/>
  <c r="B6"/>
  <c r="D5"/>
  <c r="G5" s="1"/>
  <c r="H5" s="1"/>
  <c r="C5"/>
  <c r="B5"/>
  <c r="H7" i="42"/>
  <c r="G7"/>
  <c r="D7"/>
  <c r="C7"/>
  <c r="B7"/>
  <c r="H6"/>
  <c r="G6"/>
  <c r="D6"/>
  <c r="C6"/>
  <c r="B6"/>
  <c r="D5"/>
  <c r="G5" s="1"/>
  <c r="H5" s="1"/>
  <c r="C5"/>
  <c r="B5"/>
  <c r="G4"/>
  <c r="H4" s="1"/>
  <c r="D4"/>
  <c r="C4"/>
  <c r="B4"/>
  <c r="D7" i="41"/>
  <c r="G7" s="1"/>
  <c r="H7" s="1"/>
  <c r="C7"/>
  <c r="B7"/>
  <c r="D6"/>
  <c r="G6" s="1"/>
  <c r="H6" s="1"/>
  <c r="C6"/>
  <c r="B6"/>
  <c r="G5"/>
  <c r="H5" s="1"/>
  <c r="D5"/>
  <c r="C5"/>
  <c r="B5"/>
  <c r="H4"/>
  <c r="H8" s="1"/>
  <c r="G4"/>
  <c r="D4"/>
  <c r="C4"/>
  <c r="B4"/>
  <c r="D6" i="40"/>
  <c r="C6"/>
  <c r="B6"/>
  <c r="D7"/>
  <c r="G7" s="1"/>
  <c r="H7" s="1"/>
  <c r="H8" s="1"/>
  <c r="C7"/>
  <c r="B7"/>
  <c r="D15"/>
  <c r="G15" s="1"/>
  <c r="H15" s="1"/>
  <c r="C15"/>
  <c r="B15"/>
  <c r="D14"/>
  <c r="G14" s="1"/>
  <c r="H14" s="1"/>
  <c r="C14"/>
  <c r="B14"/>
  <c r="D13"/>
  <c r="G13" s="1"/>
  <c r="H13" s="1"/>
  <c r="C13"/>
  <c r="B13"/>
  <c r="D12"/>
  <c r="G12" s="1"/>
  <c r="H12" s="1"/>
  <c r="C12"/>
  <c r="B12"/>
  <c r="G6"/>
  <c r="H6" s="1"/>
  <c r="D5"/>
  <c r="G5" s="1"/>
  <c r="H5" s="1"/>
  <c r="C5"/>
  <c r="B5"/>
  <c r="D4"/>
  <c r="G4" s="1"/>
  <c r="H4" s="1"/>
  <c r="C4"/>
  <c r="B4"/>
  <c r="D6" i="39"/>
  <c r="G6" s="1"/>
  <c r="H6" s="1"/>
  <c r="C6"/>
  <c r="B6"/>
  <c r="H14"/>
  <c r="G14"/>
  <c r="D14"/>
  <c r="C14"/>
  <c r="B14"/>
  <c r="D13"/>
  <c r="G13" s="1"/>
  <c r="H13" s="1"/>
  <c r="C13"/>
  <c r="B13"/>
  <c r="D12"/>
  <c r="G12" s="1"/>
  <c r="H12" s="1"/>
  <c r="C12"/>
  <c r="B12"/>
  <c r="G11"/>
  <c r="H11" s="1"/>
  <c r="D11"/>
  <c r="C11"/>
  <c r="B11"/>
  <c r="D5"/>
  <c r="G5" s="1"/>
  <c r="H5" s="1"/>
  <c r="C5"/>
  <c r="B5"/>
  <c r="G4"/>
  <c r="H4" s="1"/>
  <c r="D4"/>
  <c r="C4"/>
  <c r="B4"/>
  <c r="C5" i="38"/>
  <c r="D5"/>
  <c r="G5" s="1"/>
  <c r="H5" s="1"/>
  <c r="B5"/>
  <c r="D4"/>
  <c r="G4" s="1"/>
  <c r="H4" s="1"/>
  <c r="C4"/>
  <c r="B4"/>
  <c r="G14"/>
  <c r="H14" s="1"/>
  <c r="D14"/>
  <c r="C14"/>
  <c r="B14"/>
  <c r="H13"/>
  <c r="G13"/>
  <c r="D13"/>
  <c r="C13"/>
  <c r="B13"/>
  <c r="D12"/>
  <c r="G12" s="1"/>
  <c r="H12" s="1"/>
  <c r="C12"/>
  <c r="B12"/>
  <c r="D11"/>
  <c r="G11" s="1"/>
  <c r="H11" s="1"/>
  <c r="C11"/>
  <c r="B11"/>
  <c r="D6"/>
  <c r="G6" s="1"/>
  <c r="H6" s="1"/>
  <c r="C6"/>
  <c r="B6"/>
  <c r="D7" i="37"/>
  <c r="G7" s="1"/>
  <c r="H7" s="1"/>
  <c r="C7"/>
  <c r="B7"/>
  <c r="D6"/>
  <c r="G6" s="1"/>
  <c r="H6" s="1"/>
  <c r="C6"/>
  <c r="B6"/>
  <c r="D5"/>
  <c r="G5" s="1"/>
  <c r="H5" s="1"/>
  <c r="C5"/>
  <c r="B5"/>
  <c r="D4"/>
  <c r="G4" s="1"/>
  <c r="H4" s="1"/>
  <c r="C4"/>
  <c r="B4"/>
  <c r="D7" i="36"/>
  <c r="G7" s="1"/>
  <c r="H7" s="1"/>
  <c r="C7"/>
  <c r="B7"/>
  <c r="D6"/>
  <c r="G6" s="1"/>
  <c r="H6" s="1"/>
  <c r="C6"/>
  <c r="B6"/>
  <c r="D5"/>
  <c r="G5" s="1"/>
  <c r="H5" s="1"/>
  <c r="C5"/>
  <c r="B5"/>
  <c r="G4"/>
  <c r="H4" s="1"/>
  <c r="D4"/>
  <c r="C4"/>
  <c r="B4"/>
  <c r="D7" i="35"/>
  <c r="G7" s="1"/>
  <c r="H7" s="1"/>
  <c r="C7"/>
  <c r="B7"/>
  <c r="D6"/>
  <c r="G6" s="1"/>
  <c r="H6" s="1"/>
  <c r="C6"/>
  <c r="B6"/>
  <c r="D5"/>
  <c r="G5" s="1"/>
  <c r="H5" s="1"/>
  <c r="C5"/>
  <c r="B5"/>
  <c r="G4"/>
  <c r="H4" s="1"/>
  <c r="D4"/>
  <c r="C4"/>
  <c r="B4"/>
  <c r="D15" i="34"/>
  <c r="G15" s="1"/>
  <c r="H15" s="1"/>
  <c r="C15"/>
  <c r="B15"/>
  <c r="D14"/>
  <c r="G14" s="1"/>
  <c r="H14" s="1"/>
  <c r="C14"/>
  <c r="B14"/>
  <c r="D13"/>
  <c r="G13" s="1"/>
  <c r="H13" s="1"/>
  <c r="C13"/>
  <c r="B13"/>
  <c r="G12"/>
  <c r="H12" s="1"/>
  <c r="D12"/>
  <c r="C12"/>
  <c r="B12"/>
  <c r="D11"/>
  <c r="G11" s="1"/>
  <c r="H11" s="1"/>
  <c r="C11"/>
  <c r="B11"/>
  <c r="D6"/>
  <c r="G6" s="1"/>
  <c r="H6" s="1"/>
  <c r="C6"/>
  <c r="B6"/>
  <c r="D5"/>
  <c r="G5" s="1"/>
  <c r="H5" s="1"/>
  <c r="C5"/>
  <c r="B5"/>
  <c r="G4"/>
  <c r="H4" s="1"/>
  <c r="D4"/>
  <c r="C4"/>
  <c r="B4"/>
  <c r="G15" i="33"/>
  <c r="H15" s="1"/>
  <c r="D15"/>
  <c r="C15"/>
  <c r="B15"/>
  <c r="D14"/>
  <c r="G14" s="1"/>
  <c r="H14" s="1"/>
  <c r="C14"/>
  <c r="B14"/>
  <c r="D13"/>
  <c r="G13" s="1"/>
  <c r="H13" s="1"/>
  <c r="C13"/>
  <c r="B13"/>
  <c r="G12"/>
  <c r="H12" s="1"/>
  <c r="D12"/>
  <c r="C12"/>
  <c r="B12"/>
  <c r="D11"/>
  <c r="G11" s="1"/>
  <c r="H11" s="1"/>
  <c r="C11"/>
  <c r="B11"/>
  <c r="D6"/>
  <c r="G6" s="1"/>
  <c r="H6" s="1"/>
  <c r="C6"/>
  <c r="B6"/>
  <c r="D5"/>
  <c r="G5" s="1"/>
  <c r="H5" s="1"/>
  <c r="C5"/>
  <c r="B5"/>
  <c r="G4"/>
  <c r="H4" s="1"/>
  <c r="D4"/>
  <c r="C4"/>
  <c r="B4"/>
  <c r="D4" i="32"/>
  <c r="C4"/>
  <c r="B4"/>
  <c r="D11"/>
  <c r="G11" s="1"/>
  <c r="H11" s="1"/>
  <c r="C11"/>
  <c r="B11"/>
  <c r="G10"/>
  <c r="H10" s="1"/>
  <c r="D10"/>
  <c r="C10"/>
  <c r="B10"/>
  <c r="H9"/>
  <c r="G9"/>
  <c r="D9"/>
  <c r="C9"/>
  <c r="B9"/>
  <c r="D8"/>
  <c r="G8" s="1"/>
  <c r="H8" s="1"/>
  <c r="C8"/>
  <c r="B8"/>
  <c r="D7"/>
  <c r="G7" s="1"/>
  <c r="H7" s="1"/>
  <c r="C7"/>
  <c r="B7"/>
  <c r="G6"/>
  <c r="H6" s="1"/>
  <c r="D6"/>
  <c r="C6"/>
  <c r="B6"/>
  <c r="H5"/>
  <c r="G5"/>
  <c r="D5"/>
  <c r="C5"/>
  <c r="B5"/>
  <c r="G4"/>
  <c r="H4" s="1"/>
  <c r="D4" i="31"/>
  <c r="G4" s="1"/>
  <c r="H4" s="1"/>
  <c r="C4"/>
  <c r="B4"/>
  <c r="D11"/>
  <c r="G11" s="1"/>
  <c r="H11" s="1"/>
  <c r="C11"/>
  <c r="B11"/>
  <c r="G10"/>
  <c r="H10" s="1"/>
  <c r="D10"/>
  <c r="C10"/>
  <c r="B10"/>
  <c r="H9"/>
  <c r="G9"/>
  <c r="D9"/>
  <c r="C9"/>
  <c r="B9"/>
  <c r="D8"/>
  <c r="G8" s="1"/>
  <c r="H8" s="1"/>
  <c r="C8"/>
  <c r="B8"/>
  <c r="D7"/>
  <c r="G7" s="1"/>
  <c r="H7" s="1"/>
  <c r="C7"/>
  <c r="B7"/>
  <c r="G6"/>
  <c r="H6" s="1"/>
  <c r="D6"/>
  <c r="C6"/>
  <c r="B6"/>
  <c r="H5"/>
  <c r="G5"/>
  <c r="D5"/>
  <c r="C5"/>
  <c r="B5"/>
  <c r="D4" i="30"/>
  <c r="G4" s="1"/>
  <c r="H4" s="1"/>
  <c r="C4"/>
  <c r="B4"/>
  <c r="H11"/>
  <c r="G11"/>
  <c r="D11"/>
  <c r="C11"/>
  <c r="B11"/>
  <c r="D10"/>
  <c r="G10" s="1"/>
  <c r="H10" s="1"/>
  <c r="C10"/>
  <c r="B10"/>
  <c r="G9"/>
  <c r="H9" s="1"/>
  <c r="D9"/>
  <c r="C9"/>
  <c r="B9"/>
  <c r="H8"/>
  <c r="G8"/>
  <c r="D8"/>
  <c r="C8"/>
  <c r="B8"/>
  <c r="H7"/>
  <c r="G7"/>
  <c r="D7"/>
  <c r="C7"/>
  <c r="B7"/>
  <c r="D6"/>
  <c r="G6" s="1"/>
  <c r="H6" s="1"/>
  <c r="C6"/>
  <c r="B6"/>
  <c r="G5"/>
  <c r="H5" s="1"/>
  <c r="D5"/>
  <c r="C5"/>
  <c r="B5"/>
  <c r="D4" i="29"/>
  <c r="C4"/>
  <c r="B4"/>
  <c r="G19"/>
  <c r="H19" s="1"/>
  <c r="D19"/>
  <c r="C19"/>
  <c r="B19"/>
  <c r="H18"/>
  <c r="G18"/>
  <c r="D18"/>
  <c r="C18"/>
  <c r="B18"/>
  <c r="H17"/>
  <c r="G17"/>
  <c r="D17"/>
  <c r="C17"/>
  <c r="B17"/>
  <c r="D16"/>
  <c r="G16" s="1"/>
  <c r="H16" s="1"/>
  <c r="C16"/>
  <c r="B16"/>
  <c r="G15"/>
  <c r="H15" s="1"/>
  <c r="D15"/>
  <c r="C15"/>
  <c r="B15"/>
  <c r="H10"/>
  <c r="G10"/>
  <c r="D10"/>
  <c r="C10"/>
  <c r="B10"/>
  <c r="D9"/>
  <c r="G9" s="1"/>
  <c r="H9" s="1"/>
  <c r="C9"/>
  <c r="B9"/>
  <c r="G8"/>
  <c r="H8" s="1"/>
  <c r="D8"/>
  <c r="C8"/>
  <c r="B8"/>
  <c r="H7"/>
  <c r="G7"/>
  <c r="D7"/>
  <c r="C7"/>
  <c r="B7"/>
  <c r="H6"/>
  <c r="G6"/>
  <c r="D6"/>
  <c r="C6"/>
  <c r="B6"/>
  <c r="C5"/>
  <c r="B5"/>
  <c r="G4"/>
  <c r="H4" s="1"/>
  <c r="D4" i="28"/>
  <c r="G4" s="1"/>
  <c r="H4" s="1"/>
  <c r="C4"/>
  <c r="B4"/>
  <c r="D19"/>
  <c r="G19" s="1"/>
  <c r="H19" s="1"/>
  <c r="C19"/>
  <c r="B19"/>
  <c r="D18"/>
  <c r="G18" s="1"/>
  <c r="H18" s="1"/>
  <c r="C18"/>
  <c r="B18"/>
  <c r="G17"/>
  <c r="H17" s="1"/>
  <c r="D17"/>
  <c r="C17"/>
  <c r="B17"/>
  <c r="H16"/>
  <c r="G16"/>
  <c r="D16"/>
  <c r="C16"/>
  <c r="B16"/>
  <c r="D15"/>
  <c r="G15" s="1"/>
  <c r="H15" s="1"/>
  <c r="C15"/>
  <c r="B15"/>
  <c r="G10"/>
  <c r="H10" s="1"/>
  <c r="D10"/>
  <c r="C10"/>
  <c r="B10"/>
  <c r="H9"/>
  <c r="G9"/>
  <c r="D9"/>
  <c r="C9"/>
  <c r="B9"/>
  <c r="D8"/>
  <c r="G8" s="1"/>
  <c r="H8" s="1"/>
  <c r="C8"/>
  <c r="B8"/>
  <c r="D7"/>
  <c r="G7" s="1"/>
  <c r="H7" s="1"/>
  <c r="C7"/>
  <c r="B7"/>
  <c r="G6"/>
  <c r="H6" s="1"/>
  <c r="D6"/>
  <c r="C6"/>
  <c r="B6"/>
  <c r="H5"/>
  <c r="G5"/>
  <c r="D5"/>
  <c r="C5"/>
  <c r="B5"/>
  <c r="D4" i="27"/>
  <c r="G4" s="1"/>
  <c r="H4" s="1"/>
  <c r="C4"/>
  <c r="B4"/>
  <c r="H11"/>
  <c r="G11"/>
  <c r="D11"/>
  <c r="C11"/>
  <c r="B11"/>
  <c r="D10"/>
  <c r="G10" s="1"/>
  <c r="H10" s="1"/>
  <c r="C10"/>
  <c r="B10"/>
  <c r="G9"/>
  <c r="H9" s="1"/>
  <c r="D9"/>
  <c r="C9"/>
  <c r="B9"/>
  <c r="H8"/>
  <c r="G8"/>
  <c r="D8"/>
  <c r="C8"/>
  <c r="B8"/>
  <c r="H7"/>
  <c r="G7"/>
  <c r="D7"/>
  <c r="C7"/>
  <c r="B7"/>
  <c r="D6"/>
  <c r="G6" s="1"/>
  <c r="H6" s="1"/>
  <c r="C6"/>
  <c r="B6"/>
  <c r="G5"/>
  <c r="H5" s="1"/>
  <c r="D5"/>
  <c r="C5"/>
  <c r="B5"/>
  <c r="D4" i="26"/>
  <c r="G4" s="1"/>
  <c r="H4" s="1"/>
  <c r="C4"/>
  <c r="B4"/>
  <c r="D11"/>
  <c r="G11" s="1"/>
  <c r="H11" s="1"/>
  <c r="C11"/>
  <c r="B11"/>
  <c r="G10"/>
  <c r="H10" s="1"/>
  <c r="D10"/>
  <c r="C10"/>
  <c r="B10"/>
  <c r="H9"/>
  <c r="G9"/>
  <c r="D9"/>
  <c r="C9"/>
  <c r="B9"/>
  <c r="D8"/>
  <c r="G8" s="1"/>
  <c r="H8" s="1"/>
  <c r="C8"/>
  <c r="B8"/>
  <c r="D7"/>
  <c r="G7" s="1"/>
  <c r="H7" s="1"/>
  <c r="C7"/>
  <c r="B7"/>
  <c r="G6"/>
  <c r="H6" s="1"/>
  <c r="D6"/>
  <c r="C6"/>
  <c r="B6"/>
  <c r="H5"/>
  <c r="G5"/>
  <c r="D5"/>
  <c r="C5"/>
  <c r="B5"/>
  <c r="D4" i="25"/>
  <c r="C4"/>
  <c r="B4"/>
  <c r="H11"/>
  <c r="G11"/>
  <c r="D11"/>
  <c r="C11"/>
  <c r="B11"/>
  <c r="D10"/>
  <c r="G10" s="1"/>
  <c r="H10" s="1"/>
  <c r="C10"/>
  <c r="B10"/>
  <c r="G9"/>
  <c r="H9" s="1"/>
  <c r="D9"/>
  <c r="C9"/>
  <c r="B9"/>
  <c r="H8"/>
  <c r="G8"/>
  <c r="D8"/>
  <c r="C8"/>
  <c r="B8"/>
  <c r="H7"/>
  <c r="G7"/>
  <c r="D7"/>
  <c r="C7"/>
  <c r="B7"/>
  <c r="D6"/>
  <c r="G6" s="1"/>
  <c r="H6" s="1"/>
  <c r="C6"/>
  <c r="B6"/>
  <c r="G5"/>
  <c r="H5" s="1"/>
  <c r="D5"/>
  <c r="C5"/>
  <c r="B5"/>
  <c r="H4"/>
  <c r="G4"/>
  <c r="D4" i="24"/>
  <c r="C4"/>
  <c r="B4"/>
  <c r="G19"/>
  <c r="H19" s="1"/>
  <c r="D19"/>
  <c r="C19"/>
  <c r="B19"/>
  <c r="H18"/>
  <c r="G18"/>
  <c r="D18"/>
  <c r="C18"/>
  <c r="B18"/>
  <c r="H17"/>
  <c r="G17"/>
  <c r="D17"/>
  <c r="C17"/>
  <c r="B17"/>
  <c r="D16"/>
  <c r="G16" s="1"/>
  <c r="H16" s="1"/>
  <c r="C16"/>
  <c r="B16"/>
  <c r="G15"/>
  <c r="H15" s="1"/>
  <c r="D15"/>
  <c r="C15"/>
  <c r="B15"/>
  <c r="H10"/>
  <c r="G10"/>
  <c r="D10"/>
  <c r="C10"/>
  <c r="B10"/>
  <c r="D9"/>
  <c r="G9" s="1"/>
  <c r="H9" s="1"/>
  <c r="C9"/>
  <c r="B9"/>
  <c r="G8"/>
  <c r="H8" s="1"/>
  <c r="D8"/>
  <c r="C8"/>
  <c r="B8"/>
  <c r="H7"/>
  <c r="G7"/>
  <c r="D7"/>
  <c r="C7"/>
  <c r="B7"/>
  <c r="H6"/>
  <c r="G6"/>
  <c r="D6"/>
  <c r="C6"/>
  <c r="B6"/>
  <c r="D5"/>
  <c r="G5" s="1"/>
  <c r="H5" s="1"/>
  <c r="C5"/>
  <c r="B5"/>
  <c r="G4"/>
  <c r="H4" s="1"/>
  <c r="D4" i="23"/>
  <c r="G4" s="1"/>
  <c r="H4" s="1"/>
  <c r="H11" s="1"/>
  <c r="C4"/>
  <c r="B4"/>
  <c r="G19"/>
  <c r="H19" s="1"/>
  <c r="D19"/>
  <c r="C19"/>
  <c r="B19"/>
  <c r="H18"/>
  <c r="G18"/>
  <c r="D18"/>
  <c r="C18"/>
  <c r="B18"/>
  <c r="D17"/>
  <c r="G17" s="1"/>
  <c r="H17" s="1"/>
  <c r="C17"/>
  <c r="B17"/>
  <c r="D16"/>
  <c r="G16" s="1"/>
  <c r="H16" s="1"/>
  <c r="C16"/>
  <c r="B16"/>
  <c r="G15"/>
  <c r="H15" s="1"/>
  <c r="D15"/>
  <c r="C15"/>
  <c r="B15"/>
  <c r="D10"/>
  <c r="G10" s="1"/>
  <c r="H10" s="1"/>
  <c r="C10"/>
  <c r="B10"/>
  <c r="D9"/>
  <c r="G9" s="1"/>
  <c r="H9" s="1"/>
  <c r="C9"/>
  <c r="B9"/>
  <c r="G8"/>
  <c r="H8" s="1"/>
  <c r="D8"/>
  <c r="C8"/>
  <c r="B8"/>
  <c r="H7"/>
  <c r="G7"/>
  <c r="D7"/>
  <c r="C7"/>
  <c r="B7"/>
  <c r="D6"/>
  <c r="G6" s="1"/>
  <c r="H6" s="1"/>
  <c r="C6"/>
  <c r="B6"/>
  <c r="D5"/>
  <c r="G5" s="1"/>
  <c r="H5" s="1"/>
  <c r="C5"/>
  <c r="B5"/>
  <c r="D4" i="22"/>
  <c r="G4" s="1"/>
  <c r="H4" s="1"/>
  <c r="C4"/>
  <c r="B4"/>
  <c r="D11"/>
  <c r="G11" s="1"/>
  <c r="H11" s="1"/>
  <c r="C11"/>
  <c r="B11"/>
  <c r="G10"/>
  <c r="H10" s="1"/>
  <c r="D10"/>
  <c r="C10"/>
  <c r="B10"/>
  <c r="H9"/>
  <c r="G9"/>
  <c r="D9"/>
  <c r="C9"/>
  <c r="B9"/>
  <c r="D8"/>
  <c r="G8" s="1"/>
  <c r="H8" s="1"/>
  <c r="C8"/>
  <c r="B8"/>
  <c r="D7"/>
  <c r="G7" s="1"/>
  <c r="H7" s="1"/>
  <c r="C7"/>
  <c r="B7"/>
  <c r="G6"/>
  <c r="H6" s="1"/>
  <c r="D6"/>
  <c r="C6"/>
  <c r="B6"/>
  <c r="H5"/>
  <c r="G5"/>
  <c r="D5"/>
  <c r="C5"/>
  <c r="B5"/>
  <c r="D4" i="21"/>
  <c r="C4"/>
  <c r="B4"/>
  <c r="D11"/>
  <c r="G11" s="1"/>
  <c r="H11" s="1"/>
  <c r="C11"/>
  <c r="B11"/>
  <c r="D10"/>
  <c r="G10" s="1"/>
  <c r="H10" s="1"/>
  <c r="C10"/>
  <c r="B10"/>
  <c r="G9"/>
  <c r="H9" s="1"/>
  <c r="D9"/>
  <c r="C9"/>
  <c r="B9"/>
  <c r="H8"/>
  <c r="G8"/>
  <c r="D8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G4"/>
  <c r="H4" s="1"/>
  <c r="D4" i="20"/>
  <c r="C4"/>
  <c r="B4"/>
  <c r="D11"/>
  <c r="G11" s="1"/>
  <c r="H11" s="1"/>
  <c r="C11"/>
  <c r="B11"/>
  <c r="G10"/>
  <c r="H10" s="1"/>
  <c r="D10"/>
  <c r="C10"/>
  <c r="B10"/>
  <c r="H9"/>
  <c r="G9"/>
  <c r="D9"/>
  <c r="C9"/>
  <c r="B9"/>
  <c r="D8"/>
  <c r="G8" s="1"/>
  <c r="H8" s="1"/>
  <c r="C8"/>
  <c r="B8"/>
  <c r="D7"/>
  <c r="G7" s="1"/>
  <c r="H7" s="1"/>
  <c r="C7"/>
  <c r="B7"/>
  <c r="G6"/>
  <c r="H6" s="1"/>
  <c r="D6"/>
  <c r="C6"/>
  <c r="B6"/>
  <c r="H5"/>
  <c r="G5"/>
  <c r="D5"/>
  <c r="C5"/>
  <c r="B5"/>
  <c r="G4"/>
  <c r="H4" s="1"/>
  <c r="D4" i="19"/>
  <c r="G4" s="1"/>
  <c r="H4" s="1"/>
  <c r="C4"/>
  <c r="B4"/>
  <c r="H19"/>
  <c r="G19"/>
  <c r="D19"/>
  <c r="C19"/>
  <c r="B19"/>
  <c r="D18"/>
  <c r="G18" s="1"/>
  <c r="H18" s="1"/>
  <c r="C18"/>
  <c r="B18"/>
  <c r="D17"/>
  <c r="G17" s="1"/>
  <c r="H17" s="1"/>
  <c r="C17"/>
  <c r="B17"/>
  <c r="G16"/>
  <c r="H16" s="1"/>
  <c r="D16"/>
  <c r="C16"/>
  <c r="B16"/>
  <c r="H15"/>
  <c r="G15"/>
  <c r="D15"/>
  <c r="C15"/>
  <c r="B15"/>
  <c r="D10"/>
  <c r="G10" s="1"/>
  <c r="H10" s="1"/>
  <c r="C10"/>
  <c r="B10"/>
  <c r="G9"/>
  <c r="H9" s="1"/>
  <c r="D9"/>
  <c r="C9"/>
  <c r="B9"/>
  <c r="H8"/>
  <c r="G8"/>
  <c r="D8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C4" i="18"/>
  <c r="D4"/>
  <c r="G4" s="1"/>
  <c r="H4" s="1"/>
  <c r="B4"/>
  <c r="H19"/>
  <c r="G19"/>
  <c r="D19"/>
  <c r="C19"/>
  <c r="B19"/>
  <c r="D18"/>
  <c r="G18" s="1"/>
  <c r="H18" s="1"/>
  <c r="C18"/>
  <c r="B18"/>
  <c r="D17"/>
  <c r="G17" s="1"/>
  <c r="H17" s="1"/>
  <c r="C17"/>
  <c r="B17"/>
  <c r="G16"/>
  <c r="H16" s="1"/>
  <c r="D16"/>
  <c r="C16"/>
  <c r="B16"/>
  <c r="H15"/>
  <c r="G15"/>
  <c r="D15"/>
  <c r="C15"/>
  <c r="B15"/>
  <c r="D10"/>
  <c r="G10" s="1"/>
  <c r="H10" s="1"/>
  <c r="C10"/>
  <c r="B10"/>
  <c r="G9"/>
  <c r="H9" s="1"/>
  <c r="D9"/>
  <c r="C9"/>
  <c r="B9"/>
  <c r="H8"/>
  <c r="G8"/>
  <c r="D8"/>
  <c r="C8"/>
  <c r="B8"/>
  <c r="D7"/>
  <c r="G7" s="1"/>
  <c r="H7" s="1"/>
  <c r="C7"/>
  <c r="B7"/>
  <c r="D6"/>
  <c r="G6" s="1"/>
  <c r="H6" s="1"/>
  <c r="C6"/>
  <c r="B6"/>
  <c r="G5"/>
  <c r="H5" s="1"/>
  <c r="D5"/>
  <c r="C5"/>
  <c r="B5"/>
  <c r="D9" i="17"/>
  <c r="G9" s="1"/>
  <c r="H9" s="1"/>
  <c r="C9"/>
  <c r="B9"/>
  <c r="D8"/>
  <c r="C8"/>
  <c r="B8"/>
  <c r="D7"/>
  <c r="C7"/>
  <c r="B7"/>
  <c r="D6"/>
  <c r="C6"/>
  <c r="B6"/>
  <c r="D5"/>
  <c r="G5" s="1"/>
  <c r="H5" s="1"/>
  <c r="C5"/>
  <c r="B5"/>
  <c r="D4"/>
  <c r="C4"/>
  <c r="B4"/>
  <c r="D11"/>
  <c r="G11" s="1"/>
  <c r="H11" s="1"/>
  <c r="C11"/>
  <c r="B11"/>
  <c r="G10"/>
  <c r="H10" s="1"/>
  <c r="D10"/>
  <c r="C10"/>
  <c r="B10"/>
  <c r="G8"/>
  <c r="H8" s="1"/>
  <c r="G7"/>
  <c r="H7" s="1"/>
  <c r="G6"/>
  <c r="H6" s="1"/>
  <c r="G4"/>
  <c r="H4" s="1"/>
  <c r="D9" i="16"/>
  <c r="C9"/>
  <c r="B9"/>
  <c r="D8"/>
  <c r="C8"/>
  <c r="B8"/>
  <c r="D7"/>
  <c r="C7"/>
  <c r="B7"/>
  <c r="D6"/>
  <c r="C6"/>
  <c r="B6"/>
  <c r="D5"/>
  <c r="C5"/>
  <c r="B5"/>
  <c r="D4"/>
  <c r="C4"/>
  <c r="B4"/>
  <c r="D11"/>
  <c r="G11" s="1"/>
  <c r="H11" s="1"/>
  <c r="C11"/>
  <c r="B11"/>
  <c r="G10"/>
  <c r="H10" s="1"/>
  <c r="D10"/>
  <c r="C10"/>
  <c r="B10"/>
  <c r="H9"/>
  <c r="G9"/>
  <c r="G8"/>
  <c r="H8" s="1"/>
  <c r="G7"/>
  <c r="H7" s="1"/>
  <c r="G6"/>
  <c r="H6" s="1"/>
  <c r="G5"/>
  <c r="H5" s="1"/>
  <c r="G4"/>
  <c r="H4" s="1"/>
  <c r="D9" i="15"/>
  <c r="G9" s="1"/>
  <c r="H9" s="1"/>
  <c r="C9"/>
  <c r="B9"/>
  <c r="D8"/>
  <c r="C8"/>
  <c r="B8"/>
  <c r="D7"/>
  <c r="G7" s="1"/>
  <c r="H7" s="1"/>
  <c r="C7"/>
  <c r="B7"/>
  <c r="D6"/>
  <c r="G6" s="1"/>
  <c r="H6" s="1"/>
  <c r="C6"/>
  <c r="B6"/>
  <c r="D5"/>
  <c r="G5" s="1"/>
  <c r="H5" s="1"/>
  <c r="C5"/>
  <c r="B5"/>
  <c r="D4"/>
  <c r="G4" s="1"/>
  <c r="H4" s="1"/>
  <c r="C4"/>
  <c r="B4"/>
  <c r="D11"/>
  <c r="G11" s="1"/>
  <c r="H11" s="1"/>
  <c r="C11"/>
  <c r="B11"/>
  <c r="G10"/>
  <c r="H10" s="1"/>
  <c r="D10"/>
  <c r="C10"/>
  <c r="B10"/>
  <c r="G8"/>
  <c r="H8" s="1"/>
  <c r="D9" i="14"/>
  <c r="G9" s="1"/>
  <c r="H9" s="1"/>
  <c r="C9"/>
  <c r="B9"/>
  <c r="D9" i="13"/>
  <c r="G9" s="1"/>
  <c r="H9" s="1"/>
  <c r="C9"/>
  <c r="B9"/>
  <c r="D9" i="12"/>
  <c r="G9" s="1"/>
  <c r="H9" s="1"/>
  <c r="C9"/>
  <c r="B9"/>
  <c r="D9" i="11"/>
  <c r="C9"/>
  <c r="B9"/>
  <c r="C9" i="10"/>
  <c r="D9"/>
  <c r="G9" s="1"/>
  <c r="H9" s="1"/>
  <c r="B9"/>
  <c r="C9" i="9"/>
  <c r="D9"/>
  <c r="G9" s="1"/>
  <c r="H9" s="1"/>
  <c r="B9"/>
  <c r="C9" i="8"/>
  <c r="D9"/>
  <c r="G9" s="1"/>
  <c r="H9" s="1"/>
  <c r="B9"/>
  <c r="D7" i="14"/>
  <c r="G7" s="1"/>
  <c r="H7" s="1"/>
  <c r="C7"/>
  <c r="B7"/>
  <c r="D6"/>
  <c r="G6" s="1"/>
  <c r="H6" s="1"/>
  <c r="C6"/>
  <c r="B6"/>
  <c r="C5"/>
  <c r="B5"/>
  <c r="D19"/>
  <c r="G19" s="1"/>
  <c r="H19" s="1"/>
  <c r="C19"/>
  <c r="B19"/>
  <c r="G18"/>
  <c r="H18" s="1"/>
  <c r="D18"/>
  <c r="C18"/>
  <c r="B18"/>
  <c r="H17"/>
  <c r="G17"/>
  <c r="D17"/>
  <c r="C17"/>
  <c r="B17"/>
  <c r="H16"/>
  <c r="G16"/>
  <c r="D16"/>
  <c r="C16"/>
  <c r="B16"/>
  <c r="D15"/>
  <c r="G15" s="1"/>
  <c r="H15" s="1"/>
  <c r="C15"/>
  <c r="B15"/>
  <c r="H10"/>
  <c r="G10"/>
  <c r="D10"/>
  <c r="C10"/>
  <c r="B10"/>
  <c r="D8"/>
  <c r="G8" s="1"/>
  <c r="H8" s="1"/>
  <c r="C8"/>
  <c r="B8"/>
  <c r="D5"/>
  <c r="G5" s="1"/>
  <c r="H5" s="1"/>
  <c r="D4"/>
  <c r="G4" s="1"/>
  <c r="H4" s="1"/>
  <c r="C4"/>
  <c r="B4"/>
  <c r="D6" i="13"/>
  <c r="G6" s="1"/>
  <c r="H6" s="1"/>
  <c r="C6"/>
  <c r="B6"/>
  <c r="D7"/>
  <c r="G7" s="1"/>
  <c r="H7" s="1"/>
  <c r="C7"/>
  <c r="B7"/>
  <c r="D7" i="12"/>
  <c r="C7"/>
  <c r="B7"/>
  <c r="D7" i="11"/>
  <c r="G7" s="1"/>
  <c r="H7" s="1"/>
  <c r="C7"/>
  <c r="B7"/>
  <c r="D7" i="10"/>
  <c r="G7" s="1"/>
  <c r="H7" s="1"/>
  <c r="C7"/>
  <c r="B7"/>
  <c r="D7" i="9"/>
  <c r="G7" s="1"/>
  <c r="H7" s="1"/>
  <c r="C7"/>
  <c r="B7"/>
  <c r="D7" i="8"/>
  <c r="G7" s="1"/>
  <c r="H7" s="1"/>
  <c r="C7"/>
  <c r="B7"/>
  <c r="D5" i="13"/>
  <c r="G5" s="1"/>
  <c r="H5" s="1"/>
  <c r="C5"/>
  <c r="B5"/>
  <c r="G19"/>
  <c r="H19" s="1"/>
  <c r="D19"/>
  <c r="C19"/>
  <c r="B19"/>
  <c r="H18"/>
  <c r="G18"/>
  <c r="D18"/>
  <c r="C18"/>
  <c r="B18"/>
  <c r="D17"/>
  <c r="G17" s="1"/>
  <c r="H17" s="1"/>
  <c r="C17"/>
  <c r="B17"/>
  <c r="D16"/>
  <c r="G16" s="1"/>
  <c r="H16" s="1"/>
  <c r="C16"/>
  <c r="B16"/>
  <c r="G15"/>
  <c r="H15" s="1"/>
  <c r="D15"/>
  <c r="C15"/>
  <c r="B15"/>
  <c r="H10"/>
  <c r="G10"/>
  <c r="D10"/>
  <c r="C10"/>
  <c r="B10"/>
  <c r="G8"/>
  <c r="H8" s="1"/>
  <c r="D8"/>
  <c r="C8"/>
  <c r="B8"/>
  <c r="G4"/>
  <c r="H4" s="1"/>
  <c r="D4"/>
  <c r="C4"/>
  <c r="B4"/>
  <c r="D5" i="12"/>
  <c r="G5" s="1"/>
  <c r="H5" s="1"/>
  <c r="C5"/>
  <c r="B5"/>
  <c r="D11"/>
  <c r="G11" s="1"/>
  <c r="H11" s="1"/>
  <c r="C11"/>
  <c r="B11"/>
  <c r="D10"/>
  <c r="G10" s="1"/>
  <c r="H10" s="1"/>
  <c r="C10"/>
  <c r="B10"/>
  <c r="D8"/>
  <c r="G8" s="1"/>
  <c r="H8" s="1"/>
  <c r="C8"/>
  <c r="B8"/>
  <c r="G7"/>
  <c r="H7" s="1"/>
  <c r="D6"/>
  <c r="G6" s="1"/>
  <c r="H6" s="1"/>
  <c r="C6"/>
  <c r="B6"/>
  <c r="D4"/>
  <c r="G4" s="1"/>
  <c r="H4" s="1"/>
  <c r="C4"/>
  <c r="B4"/>
  <c r="D5" i="11"/>
  <c r="G5" s="1"/>
  <c r="H5" s="1"/>
  <c r="C5"/>
  <c r="B5"/>
  <c r="D11"/>
  <c r="G11" s="1"/>
  <c r="H11" s="1"/>
  <c r="C11"/>
  <c r="B11"/>
  <c r="D10"/>
  <c r="G10" s="1"/>
  <c r="H10" s="1"/>
  <c r="C10"/>
  <c r="B10"/>
  <c r="G9"/>
  <c r="H9" s="1"/>
  <c r="D8"/>
  <c r="G8" s="1"/>
  <c r="H8" s="1"/>
  <c r="C8"/>
  <c r="B8"/>
  <c r="G6"/>
  <c r="H6" s="1"/>
  <c r="D6"/>
  <c r="C6"/>
  <c r="B6"/>
  <c r="D4"/>
  <c r="G4" s="1"/>
  <c r="H4" s="1"/>
  <c r="C4"/>
  <c r="B4"/>
  <c r="D5" i="10"/>
  <c r="G5" s="1"/>
  <c r="H5" s="1"/>
  <c r="C5"/>
  <c r="B5"/>
  <c r="D11"/>
  <c r="G11" s="1"/>
  <c r="H11" s="1"/>
  <c r="C11"/>
  <c r="B11"/>
  <c r="D10"/>
  <c r="G10" s="1"/>
  <c r="H10" s="1"/>
  <c r="C10"/>
  <c r="B10"/>
  <c r="D8"/>
  <c r="G8" s="1"/>
  <c r="H8" s="1"/>
  <c r="C8"/>
  <c r="B8"/>
  <c r="G6"/>
  <c r="H6" s="1"/>
  <c r="D6"/>
  <c r="C6"/>
  <c r="B6"/>
  <c r="D4"/>
  <c r="G4" s="1"/>
  <c r="H4" s="1"/>
  <c r="C4"/>
  <c r="B4"/>
  <c r="D5" i="9"/>
  <c r="G5" s="1"/>
  <c r="H5" s="1"/>
  <c r="C5"/>
  <c r="B5"/>
  <c r="G19"/>
  <c r="H19" s="1"/>
  <c r="D19"/>
  <c r="C19"/>
  <c r="B19"/>
  <c r="D18"/>
  <c r="G18" s="1"/>
  <c r="H18" s="1"/>
  <c r="C18"/>
  <c r="B18"/>
  <c r="G17"/>
  <c r="H17" s="1"/>
  <c r="D17"/>
  <c r="C17"/>
  <c r="B17"/>
  <c r="D16"/>
  <c r="G16" s="1"/>
  <c r="H16" s="1"/>
  <c r="C16"/>
  <c r="B16"/>
  <c r="G15"/>
  <c r="H15" s="1"/>
  <c r="D15"/>
  <c r="C15"/>
  <c r="B15"/>
  <c r="G10"/>
  <c r="H10" s="1"/>
  <c r="D10"/>
  <c r="C10"/>
  <c r="B10"/>
  <c r="G8"/>
  <c r="H8" s="1"/>
  <c r="D8"/>
  <c r="C8"/>
  <c r="B8"/>
  <c r="G6"/>
  <c r="H6" s="1"/>
  <c r="D6"/>
  <c r="C6"/>
  <c r="B6"/>
  <c r="G4"/>
  <c r="H4" s="1"/>
  <c r="D4"/>
  <c r="C4"/>
  <c r="B4"/>
  <c r="D5" i="8"/>
  <c r="G5"/>
  <c r="H5" s="1"/>
  <c r="C5"/>
  <c r="B5"/>
  <c r="G19"/>
  <c r="H19" s="1"/>
  <c r="D19"/>
  <c r="C19"/>
  <c r="B19"/>
  <c r="H18"/>
  <c r="G18"/>
  <c r="D18"/>
  <c r="C18"/>
  <c r="B18"/>
  <c r="H17"/>
  <c r="G17"/>
  <c r="D17"/>
  <c r="C17"/>
  <c r="B17"/>
  <c r="D16"/>
  <c r="G16" s="1"/>
  <c r="H16" s="1"/>
  <c r="C16"/>
  <c r="B16"/>
  <c r="G15"/>
  <c r="H15" s="1"/>
  <c r="D15"/>
  <c r="C15"/>
  <c r="B15"/>
  <c r="H10"/>
  <c r="G10"/>
  <c r="D10"/>
  <c r="C10"/>
  <c r="B10"/>
  <c r="G8"/>
  <c r="H8" s="1"/>
  <c r="D8"/>
  <c r="C8"/>
  <c r="B8"/>
  <c r="H6"/>
  <c r="G6"/>
  <c r="D6"/>
  <c r="C6"/>
  <c r="B6"/>
  <c r="G4"/>
  <c r="H4" s="1"/>
  <c r="D4"/>
  <c r="C4"/>
  <c r="B4"/>
  <c r="D6" i="7"/>
  <c r="G6"/>
  <c r="H6" s="1"/>
  <c r="C6"/>
  <c r="B6"/>
  <c r="C6" i="6"/>
  <c r="D6"/>
  <c r="G6" s="1"/>
  <c r="H6" s="1"/>
  <c r="B6"/>
  <c r="D6" i="5"/>
  <c r="G6" s="1"/>
  <c r="H6" s="1"/>
  <c r="C6"/>
  <c r="B6"/>
  <c r="D6" i="3"/>
  <c r="G6" s="1"/>
  <c r="H6" s="1"/>
  <c r="H11" s="1"/>
  <c r="C6"/>
  <c r="B6"/>
  <c r="C6" i="2"/>
  <c r="D6"/>
  <c r="G6" s="1"/>
  <c r="H6" s="1"/>
  <c r="C7"/>
  <c r="D7"/>
  <c r="B6"/>
  <c r="D11" i="7"/>
  <c r="G11" s="1"/>
  <c r="H11" s="1"/>
  <c r="C11"/>
  <c r="B11"/>
  <c r="D10"/>
  <c r="G10" s="1"/>
  <c r="H10" s="1"/>
  <c r="C10"/>
  <c r="B10"/>
  <c r="G9"/>
  <c r="H9" s="1"/>
  <c r="D9"/>
  <c r="C9"/>
  <c r="B9"/>
  <c r="D8"/>
  <c r="G8" s="1"/>
  <c r="H8" s="1"/>
  <c r="C8"/>
  <c r="B8"/>
  <c r="D7"/>
  <c r="G7" s="1"/>
  <c r="H7" s="1"/>
  <c r="C7"/>
  <c r="B7"/>
  <c r="D5"/>
  <c r="G5" s="1"/>
  <c r="H5" s="1"/>
  <c r="C5"/>
  <c r="B5"/>
  <c r="D4"/>
  <c r="G4" s="1"/>
  <c r="H4" s="1"/>
  <c r="C4"/>
  <c r="B4"/>
  <c r="D19" i="6"/>
  <c r="G19" s="1"/>
  <c r="H19" s="1"/>
  <c r="C19"/>
  <c r="B19"/>
  <c r="D18"/>
  <c r="G18" s="1"/>
  <c r="H18" s="1"/>
  <c r="C18"/>
  <c r="B18"/>
  <c r="D17"/>
  <c r="G17" s="1"/>
  <c r="H17" s="1"/>
  <c r="C17"/>
  <c r="B17"/>
  <c r="G16"/>
  <c r="H16" s="1"/>
  <c r="D16"/>
  <c r="C16"/>
  <c r="B16"/>
  <c r="D11"/>
  <c r="G11" s="1"/>
  <c r="H11" s="1"/>
  <c r="C11"/>
  <c r="B11"/>
  <c r="D10"/>
  <c r="G10" s="1"/>
  <c r="H10" s="1"/>
  <c r="C10"/>
  <c r="B10"/>
  <c r="D9"/>
  <c r="G9" s="1"/>
  <c r="H9" s="1"/>
  <c r="C9"/>
  <c r="B9"/>
  <c r="D8"/>
  <c r="G8" s="1"/>
  <c r="H8" s="1"/>
  <c r="C8"/>
  <c r="B8"/>
  <c r="D7"/>
  <c r="G7" s="1"/>
  <c r="H7" s="1"/>
  <c r="C7"/>
  <c r="B7"/>
  <c r="D5"/>
  <c r="G5" s="1"/>
  <c r="H5" s="1"/>
  <c r="C5"/>
  <c r="B5"/>
  <c r="D4"/>
  <c r="G4" s="1"/>
  <c r="H4" s="1"/>
  <c r="C4"/>
  <c r="B4"/>
  <c r="C10" i="5"/>
  <c r="D10"/>
  <c r="B10"/>
  <c r="B10" i="3"/>
  <c r="C10"/>
  <c r="D11" i="5"/>
  <c r="G11" s="1"/>
  <c r="H11" s="1"/>
  <c r="C11"/>
  <c r="B11"/>
  <c r="G20"/>
  <c r="H20" s="1"/>
  <c r="D20"/>
  <c r="C20"/>
  <c r="B20"/>
  <c r="D19"/>
  <c r="G19" s="1"/>
  <c r="H19" s="1"/>
  <c r="C19"/>
  <c r="B19"/>
  <c r="D18"/>
  <c r="G18" s="1"/>
  <c r="H18" s="1"/>
  <c r="C18"/>
  <c r="B18"/>
  <c r="D17"/>
  <c r="G17" s="1"/>
  <c r="H17" s="1"/>
  <c r="C17"/>
  <c r="B17"/>
  <c r="D16"/>
  <c r="G16" s="1"/>
  <c r="H16" s="1"/>
  <c r="C16"/>
  <c r="B16"/>
  <c r="G10"/>
  <c r="H10" s="1"/>
  <c r="D9"/>
  <c r="G9" s="1"/>
  <c r="H9" s="1"/>
  <c r="C9"/>
  <c r="B9"/>
  <c r="D8"/>
  <c r="G8" s="1"/>
  <c r="H8" s="1"/>
  <c r="C8"/>
  <c r="B8"/>
  <c r="D7"/>
  <c r="G7" s="1"/>
  <c r="H7" s="1"/>
  <c r="C7"/>
  <c r="B7"/>
  <c r="D5"/>
  <c r="G5" s="1"/>
  <c r="H5" s="1"/>
  <c r="C5"/>
  <c r="B5"/>
  <c r="D4"/>
  <c r="G4" s="1"/>
  <c r="H4" s="1"/>
  <c r="C4"/>
  <c r="B4"/>
  <c r="D10" i="3"/>
  <c r="G10" s="1"/>
  <c r="H10" s="1"/>
  <c r="D19"/>
  <c r="G19" s="1"/>
  <c r="H19" s="1"/>
  <c r="C19"/>
  <c r="B19"/>
  <c r="D18"/>
  <c r="G18" s="1"/>
  <c r="H18" s="1"/>
  <c r="C18"/>
  <c r="B18"/>
  <c r="D17"/>
  <c r="G17" s="1"/>
  <c r="H17" s="1"/>
  <c r="C17"/>
  <c r="B17"/>
  <c r="D16"/>
  <c r="G16" s="1"/>
  <c r="H16" s="1"/>
  <c r="C16"/>
  <c r="B16"/>
  <c r="D15"/>
  <c r="G15" s="1"/>
  <c r="H15" s="1"/>
  <c r="C15"/>
  <c r="B15"/>
  <c r="D9"/>
  <c r="G9" s="1"/>
  <c r="H9" s="1"/>
  <c r="C9"/>
  <c r="B9"/>
  <c r="D8"/>
  <c r="G8" s="1"/>
  <c r="H8" s="1"/>
  <c r="C8"/>
  <c r="B8"/>
  <c r="D7"/>
  <c r="G7" s="1"/>
  <c r="H7" s="1"/>
  <c r="C7"/>
  <c r="B7"/>
  <c r="D5"/>
  <c r="G5" s="1"/>
  <c r="H5" s="1"/>
  <c r="C5"/>
  <c r="B5"/>
  <c r="D4"/>
  <c r="G4" s="1"/>
  <c r="H4" s="1"/>
  <c r="C4"/>
  <c r="B4"/>
  <c r="D16" i="2"/>
  <c r="G16" s="1"/>
  <c r="H16" s="1"/>
  <c r="D17"/>
  <c r="G17" s="1"/>
  <c r="H17" s="1"/>
  <c r="D18"/>
  <c r="G18" s="1"/>
  <c r="H18" s="1"/>
  <c r="D19"/>
  <c r="G19" s="1"/>
  <c r="H19" s="1"/>
  <c r="D15"/>
  <c r="G15" s="1"/>
  <c r="H15" s="1"/>
  <c r="C15"/>
  <c r="C16"/>
  <c r="C17"/>
  <c r="C18"/>
  <c r="C19"/>
  <c r="B16"/>
  <c r="B17"/>
  <c r="B18"/>
  <c r="B19"/>
  <c r="B15"/>
  <c r="D10"/>
  <c r="G10" s="1"/>
  <c r="H10" s="1"/>
  <c r="C10"/>
  <c r="B10"/>
  <c r="D9"/>
  <c r="G9" s="1"/>
  <c r="H9" s="1"/>
  <c r="C9"/>
  <c r="B9"/>
  <c r="D8"/>
  <c r="G8" s="1"/>
  <c r="H8" s="1"/>
  <c r="C8"/>
  <c r="B8"/>
  <c r="G7"/>
  <c r="H7" s="1"/>
  <c r="B7"/>
  <c r="D5"/>
  <c r="G5" s="1"/>
  <c r="H5" s="1"/>
  <c r="C5"/>
  <c r="B5"/>
  <c r="D4"/>
  <c r="G4" s="1"/>
  <c r="H4" s="1"/>
  <c r="B4"/>
  <c r="C4"/>
  <c r="H12" i="86" l="1"/>
  <c r="H12" i="82"/>
  <c r="H12" i="77"/>
  <c r="H12" i="76"/>
  <c r="H12" i="65"/>
  <c r="H8" i="57"/>
  <c r="H12" i="47"/>
  <c r="H12" i="21"/>
  <c r="H12" i="6"/>
  <c r="H12" i="5"/>
  <c r="H12" i="87"/>
  <c r="H12" i="85"/>
  <c r="H11" i="84"/>
  <c r="H11" i="83"/>
  <c r="H12" i="81"/>
  <c r="H12" i="80"/>
  <c r="H11" i="78"/>
  <c r="H12" i="75"/>
  <c r="H11" i="74"/>
  <c r="H11" i="73"/>
  <c r="H12" i="72"/>
  <c r="H12" i="71"/>
  <c r="H12" i="70"/>
  <c r="H11" i="69"/>
  <c r="H11" i="68"/>
  <c r="H12" i="67"/>
  <c r="H12" i="66"/>
  <c r="H11" i="64"/>
  <c r="H12" i="62"/>
  <c r="H12" i="61"/>
  <c r="H12" i="60"/>
  <c r="H11" i="59"/>
  <c r="H11" i="58"/>
  <c r="H7" i="53"/>
  <c r="H12" i="52"/>
  <c r="H12" i="50"/>
  <c r="H11" i="49"/>
  <c r="H11" i="48"/>
  <c r="H12" i="46"/>
  <c r="H11" i="44"/>
  <c r="H11" i="43"/>
  <c r="H8" i="42"/>
  <c r="H7" i="39"/>
  <c r="H7" i="38"/>
  <c r="H8" i="37"/>
  <c r="H8" i="36"/>
  <c r="H8" i="35"/>
  <c r="H7" i="34"/>
  <c r="H7" i="33"/>
  <c r="H12" i="32"/>
  <c r="H12" i="31"/>
  <c r="H12" i="30"/>
  <c r="H11" i="29"/>
  <c r="H11" i="28"/>
  <c r="H12" i="27"/>
  <c r="H12" i="26"/>
  <c r="H12" i="25"/>
  <c r="H11" i="24"/>
  <c r="H12" i="22"/>
  <c r="H12" i="20"/>
  <c r="H11" i="19"/>
  <c r="H11" i="18"/>
  <c r="H12" i="17"/>
  <c r="H12" i="16"/>
  <c r="H12" i="15"/>
  <c r="H11" i="14"/>
  <c r="H11" i="13"/>
  <c r="H12" i="12"/>
  <c r="H12" i="11"/>
  <c r="H12" i="10"/>
  <c r="H11" i="9"/>
  <c r="H11" i="8"/>
  <c r="H11" i="2"/>
  <c r="H12" i="7"/>
</calcChain>
</file>

<file path=xl/comments1.xml><?xml version="1.0" encoding="utf-8"?>
<comments xmlns="http://schemas.openxmlformats.org/spreadsheetml/2006/main">
  <authors>
    <author>igu7mos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I17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10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11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12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13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14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15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16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17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18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19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2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20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21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22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23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24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25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26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27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28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29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3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30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31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32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33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34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35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36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37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38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39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4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40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41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42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43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44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45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46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47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48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49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5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50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51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Есть возможность заказать оборудование в белом цвете (см. вкладку "Каталог")</t>
        </r>
      </text>
    </comment>
  </commentList>
</comments>
</file>

<file path=xl/comments6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7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8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comments9.xml><?xml version="1.0" encoding="utf-8"?>
<comments xmlns="http://schemas.openxmlformats.org/spreadsheetml/2006/main">
  <authors>
    <author>igu7mos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Есть возможность заказать оборудование в белом цвете (см. вкладку "Каталог")</t>
        </r>
      </text>
    </comment>
  </commentList>
</comments>
</file>

<file path=xl/sharedStrings.xml><?xml version="1.0" encoding="utf-8"?>
<sst xmlns="http://schemas.openxmlformats.org/spreadsheetml/2006/main" count="3397" uniqueCount="244">
  <si>
    <t>Розничные цены (с учетом НДС)</t>
  </si>
  <si>
    <t>Котел GB062</t>
  </si>
  <si>
    <t>Мощность</t>
  </si>
  <si>
    <t>приготовление ГВС в котле</t>
  </si>
  <si>
    <t>ГВС от бойлера</t>
  </si>
  <si>
    <t>да</t>
  </si>
  <si>
    <t>---</t>
  </si>
  <si>
    <t>Количество контуров отопления</t>
  </si>
  <si>
    <t>TC100</t>
  </si>
  <si>
    <t>RC310/
RC310 White</t>
  </si>
  <si>
    <t>Котел GB172i</t>
  </si>
  <si>
    <t>Действительно с 01.02.2018г.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</si>
  <si>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</si>
  <si>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</si>
  <si>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</si>
  <si>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</si>
  <si>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</si>
  <si>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</si>
  <si>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</si>
  <si>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</si>
  <si>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</si>
  <si>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</si>
  <si>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</si>
  <si>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</si>
  <si>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</si>
  <si>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</si>
  <si>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</si>
  <si>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</si>
  <si>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</si>
  <si>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</si>
  <si>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</si>
  <si>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</si>
  <si>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</si>
  <si>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</si>
  <si>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</si>
  <si>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</si>
  <si>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</si>
  <si>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</si>
  <si>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</si>
  <si>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</si>
  <si>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</si>
  <si>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</si>
  <si>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</si>
  <si>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</si>
  <si>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</si>
  <si>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</si>
  <si>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</si>
  <si>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</si>
  <si>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</si>
  <si>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</si>
  <si>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</si>
  <si>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</si>
  <si>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</si>
  <si>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</si>
  <si>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</si>
  <si>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</si>
  <si>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</si>
  <si>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</si>
  <si>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</si>
  <si>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</si>
  <si>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</si>
  <si>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</si>
  <si>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</si>
  <si>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</si>
  <si>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</si>
  <si>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</si>
  <si>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</si>
  <si>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</si>
  <si>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</si>
  <si>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</si>
  <si>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</si>
  <si>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</si>
  <si>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</si>
  <si>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</si>
  <si>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</si>
  <si>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</si>
  <si>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</si>
  <si>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</si>
  <si>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</si>
  <si>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</si>
  <si>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</si>
  <si>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</si>
  <si>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</si>
  <si>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</si>
  <si>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</si>
  <si>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</si>
  <si>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</si>
  <si>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</si>
  <si>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</si>
  <si>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</si>
  <si>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</si>
  <si>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</si>
  <si>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</si>
  <si>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</si>
  <si>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</si>
  <si>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</si>
  <si>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№85</t>
  </si>
  <si>
    <t xml:space="preserve">Ответственный: </t>
  </si>
  <si>
    <t>Торговый представитель, Гущин Иван (тел. 8-916-902-26-67, giv@buderus.ru, http://www.buderus.ru/)</t>
  </si>
  <si>
    <t>№№
п/п</t>
  </si>
  <si>
    <t>Артикул
(код товара)</t>
  </si>
  <si>
    <t>Наименование товара</t>
  </si>
  <si>
    <t>Ед.
изм.</t>
  </si>
  <si>
    <t>Кол-во</t>
  </si>
  <si>
    <t>Цена без
скидки</t>
  </si>
  <si>
    <t>Котел настенный газовый конденсационный одноконутрный GB062-14</t>
  </si>
  <si>
    <t>шт</t>
  </si>
  <si>
    <t>Котел настенный газовый конденсационный одноконутрный GB062-24</t>
  </si>
  <si>
    <t>Котел настенный газовый конденсационный двухконтурный GB062-24 K</t>
  </si>
  <si>
    <t>Котел Logamax plus GB172-20 i K (черный)</t>
  </si>
  <si>
    <t>Котел Logamax plus GB172-20 i KW (белый)</t>
  </si>
  <si>
    <t>Котел Logamax plus GB172-24 i (черный)</t>
  </si>
  <si>
    <t>Котел Logamax plus GB172-24 iW (белый)</t>
  </si>
  <si>
    <t>Котел Logamax plus GB172-30 iK H (черный)</t>
  </si>
  <si>
    <t>Котел Logamax plus GB172-30 iKW H (белый)</t>
  </si>
  <si>
    <t>Котел Logamax plus GB172-35 i H (черный)</t>
  </si>
  <si>
    <t>Котел Logamax plus GB172-35 iW H (белый)</t>
  </si>
  <si>
    <t>Котел Logamax plus GB172-42 i H (черный)</t>
  </si>
  <si>
    <t>Котел Logamax plus GB172-42 iW H (белый)</t>
  </si>
  <si>
    <t>Бак-водонагреватель Logalux S120/5 W белый</t>
  </si>
  <si>
    <t>Бак-водонагреватель Logalux SU160/5 W белый</t>
  </si>
  <si>
    <t>Бак-водонагреватель Logalux SU200/5E W белый</t>
  </si>
  <si>
    <t>Бак-водонагреватель Logalux SU300/5 W белый</t>
  </si>
  <si>
    <t>Комплект подключения бака-в/н AS1</t>
  </si>
  <si>
    <t>Датчик температуры бака-в/н AS1.6</t>
  </si>
  <si>
    <t>0024.20.001</t>
  </si>
  <si>
    <t>SYR-блок группа безопасности 24, DN20, G ¾“, PN10, 8 бар, 30°C, 2,3 м³/ч</t>
  </si>
  <si>
    <t>Модуль Logamatic web KM200</t>
  </si>
  <si>
    <t>Модуль MM100-C</t>
  </si>
  <si>
    <t>Пульт управления RC100 (EMS&amp;OT)</t>
  </si>
  <si>
    <t>Пульт управления RC200</t>
  </si>
  <si>
    <t>Пульт управления RC310 White</t>
  </si>
  <si>
    <t>Регулятор Logamatic TC100</t>
  </si>
  <si>
    <t>Мембранный бак д/систем гор. водоснабжения DE 12/10, G ¾, синий</t>
  </si>
  <si>
    <t>Мембранный бак д/систем гор. водоснабжения DE 18/10, G ¾, синий</t>
  </si>
  <si>
    <t>Мембранный бак д/систем гор. водоснабжения DE 25/10, G ¾, синий</t>
  </si>
  <si>
    <t>Горизонтальный комплект DN 80/125</t>
  </si>
  <si>
    <t>Комплект отвода дымовых газов для вывода через стену DN 80/125</t>
  </si>
  <si>
    <t>Адаптер подкл. к дымоходу AZB 931</t>
  </si>
  <si>
    <t>Концентрическая труба 80/125 500 мм AZB 604/1</t>
  </si>
  <si>
    <t>Концентрическая труба 80/125 1000 мм  AZB 605/1</t>
  </si>
  <si>
    <t>Концентрическая труба 80/125 2000 мм AZB 606/1</t>
  </si>
  <si>
    <t>Колено концентрическое 87* DN80/125 AZB 607/1</t>
  </si>
  <si>
    <t>Основное оборудование</t>
  </si>
  <si>
    <t>все комплекты</t>
  </si>
  <si>
    <t>№
п/п</t>
  </si>
  <si>
    <t>Цена, руб                  [с учетом НДС]</t>
  </si>
  <si>
    <t>Сумма, руб         [с учетом НДС]</t>
  </si>
  <si>
    <t>Итого:</t>
  </si>
  <si>
    <t>Опции</t>
  </si>
  <si>
    <t>Дополнительное оборудование</t>
  </si>
  <si>
    <t>Внимание!!!</t>
  </si>
  <si>
    <t>Примечание:</t>
  </si>
  <si>
    <r>
      <t xml:space="preserve">Комнатные регуляторы </t>
    </r>
    <r>
      <rPr>
        <b/>
        <sz val="9"/>
        <color indexed="12"/>
        <rFont val="Arial Cyr"/>
        <charset val="204"/>
      </rPr>
      <t>Logamatic RC...</t>
    </r>
    <r>
      <rPr>
        <sz val="9"/>
        <rFont val="Arial Cyr"/>
        <charset val="204"/>
      </rPr>
      <t xml:space="preserve"> предназначены для задания и поддержания комфортной температуры в помещении. Имеют проводную связь с отопительным котлом..</t>
    </r>
  </si>
  <si>
    <t>Рекомендуем приобретать оригинальные комплектующие и трубы для отвода дымовых газов (см. каталог 2018) , чтобы избежать технической несовместимости при подключении котла к дымоходу.</t>
  </si>
  <si>
    <t>Цена, руб
[каталог]</t>
  </si>
  <si>
    <t>Комплект №1</t>
  </si>
  <si>
    <t>Пульт управления RC310</t>
  </si>
  <si>
    <t>Комплект №2</t>
  </si>
  <si>
    <t>RC200</t>
  </si>
  <si>
    <t>Комплект №5</t>
  </si>
  <si>
    <t>Комплект №4</t>
  </si>
  <si>
    <t>Комплект №3</t>
  </si>
  <si>
    <t>80937412</t>
  </si>
  <si>
    <t>Группа безопасности бака-в/н до 1000 л. SG160S- 3/4AB, 3/4" 8бар</t>
  </si>
  <si>
    <t>Группа безопасности бака-в/н до 200 л. SG160S- 1/2AB, 1/2" 8бар</t>
  </si>
  <si>
    <t>Комплект №6</t>
  </si>
  <si>
    <t>Комплект №7</t>
  </si>
  <si>
    <t>Комплект №8</t>
  </si>
  <si>
    <t>Комплект №9</t>
  </si>
  <si>
    <t>Комплект №10</t>
  </si>
  <si>
    <t>Комплект №11</t>
  </si>
  <si>
    <t>Комплект №12</t>
  </si>
  <si>
    <t>Комплект №13</t>
  </si>
  <si>
    <t>Комплект №14</t>
  </si>
  <si>
    <t>Комплект №15</t>
  </si>
  <si>
    <t>Комплект №17</t>
  </si>
  <si>
    <t>Комплект №16</t>
  </si>
  <si>
    <t>Комплект №18</t>
  </si>
  <si>
    <t>Комплект №19</t>
  </si>
  <si>
    <t>Комплект №20</t>
  </si>
  <si>
    <t>Комплект №21</t>
  </si>
  <si>
    <t>Комплект №22</t>
  </si>
  <si>
    <t>Комплект №23</t>
  </si>
  <si>
    <t>Комплект №24</t>
  </si>
  <si>
    <t>Комплект №25</t>
  </si>
  <si>
    <t>Комплект №26</t>
  </si>
  <si>
    <t>Комплект №27</t>
  </si>
  <si>
    <t>Комплект №28</t>
  </si>
  <si>
    <t>Комплект №29</t>
  </si>
  <si>
    <t>Комплект №30</t>
  </si>
  <si>
    <t>Комплект №31</t>
  </si>
  <si>
    <t>Комплект №32</t>
  </si>
  <si>
    <t>Комплект №33</t>
  </si>
  <si>
    <t>Комплект №34</t>
  </si>
  <si>
    <t>Комплект №35</t>
  </si>
  <si>
    <t>Комплект №36</t>
  </si>
  <si>
    <t>Комплект №37</t>
  </si>
  <si>
    <t>Комплект №38</t>
  </si>
  <si>
    <t>Комплект №39</t>
  </si>
  <si>
    <t>Комплект №41</t>
  </si>
  <si>
    <t>Комплект №42</t>
  </si>
  <si>
    <t>Комплект №43</t>
  </si>
  <si>
    <t>Комплект №44</t>
  </si>
  <si>
    <t>Комплект №45</t>
  </si>
  <si>
    <t>Комплект №46</t>
  </si>
  <si>
    <t>Комплект №47</t>
  </si>
  <si>
    <t>Комплект №48</t>
  </si>
  <si>
    <t>Комплект №49</t>
  </si>
  <si>
    <t>Комплект №50</t>
  </si>
  <si>
    <t>Комплект №51</t>
  </si>
  <si>
    <t>Комплект №52</t>
  </si>
  <si>
    <t>Комплект №53</t>
  </si>
  <si>
    <t>Комплект №54</t>
  </si>
  <si>
    <t>Комплект №55</t>
  </si>
  <si>
    <t>Комплект №58</t>
  </si>
  <si>
    <t>Комплект №57</t>
  </si>
  <si>
    <t>Комплект №56</t>
  </si>
  <si>
    <t>Комплект №59</t>
  </si>
  <si>
    <t>Комплект №60</t>
  </si>
  <si>
    <t>Комплект №61</t>
  </si>
  <si>
    <t>Комплект №62</t>
  </si>
  <si>
    <t>Комплект №63</t>
  </si>
  <si>
    <t>Комплект №65</t>
  </si>
  <si>
    <t>Комплект №64</t>
  </si>
  <si>
    <t>Комплект №66</t>
  </si>
  <si>
    <t>Комплект №67</t>
  </si>
  <si>
    <t>Комплект №68</t>
  </si>
  <si>
    <t>Комплект №71</t>
  </si>
  <si>
    <t>Комплект №72</t>
  </si>
  <si>
    <t>Комплект №73</t>
  </si>
  <si>
    <t>Комплект №74</t>
  </si>
  <si>
    <t>Комплект №75</t>
  </si>
  <si>
    <t>Комплект №76</t>
  </si>
  <si>
    <t>Комплект №77</t>
  </si>
  <si>
    <t>Комплект №78</t>
  </si>
  <si>
    <t>Комплект №79</t>
  </si>
  <si>
    <t>Комплект №80</t>
  </si>
  <si>
    <t>Комплект №81</t>
  </si>
  <si>
    <t>Комплект №82</t>
  </si>
  <si>
    <t>Комплект №83</t>
  </si>
  <si>
    <t>Комплект №84</t>
  </si>
  <si>
    <t>Комплект №85</t>
  </si>
  <si>
    <t>Настенные газовые конденсационные котлы GB062, GB172i</t>
  </si>
</sst>
</file>

<file path=xl/styles.xml><?xml version="1.0" encoding="utf-8"?>
<styleSheet xmlns="http://schemas.openxmlformats.org/spreadsheetml/2006/main">
  <numFmts count="3">
    <numFmt numFmtId="164" formatCode="[$-419]mmmm\ yyyy;@"/>
    <numFmt numFmtId="165" formatCode="#,##0.00&quot;р.&quot;"/>
    <numFmt numFmtId="166" formatCode="00000000"/>
  </numFmts>
  <fonts count="1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8"/>
      <name val="Arial Cyr"/>
      <charset val="204"/>
    </font>
    <font>
      <b/>
      <sz val="9"/>
      <color indexed="9"/>
      <name val="Arial Cyr"/>
      <charset val="204"/>
    </font>
    <font>
      <sz val="9"/>
      <color theme="1"/>
      <name val="Arial Cyr"/>
      <charset val="204"/>
    </font>
    <font>
      <b/>
      <u/>
      <sz val="10"/>
      <color theme="0"/>
      <name val="Arial Cyr"/>
      <charset val="204"/>
    </font>
    <font>
      <sz val="9"/>
      <color theme="0"/>
      <name val="Arial Cyr"/>
      <charset val="204"/>
    </font>
    <font>
      <sz val="9"/>
      <name val="Arial"/>
      <family val="2"/>
      <charset val="1"/>
    </font>
    <font>
      <b/>
      <u/>
      <sz val="8"/>
      <color indexed="9"/>
      <name val="Arial Cyr"/>
      <charset val="204"/>
    </font>
    <font>
      <b/>
      <u/>
      <sz val="9"/>
      <name val="Arial Cyr"/>
      <charset val="204"/>
    </font>
    <font>
      <b/>
      <sz val="9"/>
      <color indexed="12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b/>
      <sz val="11"/>
      <color theme="0"/>
      <name val="Arial Cyr"/>
      <charset val="204"/>
    </font>
    <font>
      <sz val="11"/>
      <color theme="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8474074526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184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quotePrefix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14" xfId="0" applyFont="1" applyFill="1" applyBorder="1"/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left" wrapText="1"/>
    </xf>
    <xf numFmtId="4" fontId="9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2" fontId="9" fillId="0" borderId="2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1" applyFont="1" applyFill="1" applyAlignment="1" applyProtection="1">
      <alignment horizontal="center"/>
    </xf>
    <xf numFmtId="0" fontId="10" fillId="2" borderId="0" xfId="1" applyFont="1" applyFill="1" applyAlignment="1" applyProtection="1">
      <alignment horizontal="center"/>
    </xf>
    <xf numFmtId="0" fontId="1" fillId="0" borderId="0" xfId="0" applyFont="1" applyFill="1"/>
    <xf numFmtId="0" fontId="1" fillId="0" borderId="36" xfId="0" applyFont="1" applyFill="1" applyBorder="1"/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/>
    <xf numFmtId="4" fontId="1" fillId="0" borderId="15" xfId="0" applyNumberFormat="1" applyFont="1" applyFill="1" applyBorder="1"/>
    <xf numFmtId="0" fontId="1" fillId="0" borderId="7" xfId="0" applyFont="1" applyFill="1" applyBorder="1"/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8" xfId="0" applyNumberFormat="1" applyFont="1" applyFill="1" applyBorder="1"/>
    <xf numFmtId="0" fontId="1" fillId="0" borderId="9" xfId="0" applyFont="1" applyFill="1" applyBorder="1"/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/>
    <xf numFmtId="4" fontId="1" fillId="0" borderId="11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Fill="1"/>
    <xf numFmtId="4" fontId="1" fillId="0" borderId="0" xfId="0" applyNumberFormat="1" applyFont="1" applyFill="1"/>
    <xf numFmtId="0" fontId="1" fillId="0" borderId="7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Fill="1"/>
    <xf numFmtId="0" fontId="1" fillId="0" borderId="0" xfId="0" applyFont="1" applyFill="1" applyAlignment="1">
      <alignment horizontal="left"/>
    </xf>
    <xf numFmtId="166" fontId="1" fillId="0" borderId="14" xfId="0" applyNumberFormat="1" applyFont="1" applyFill="1" applyBorder="1" applyAlignment="1">
      <alignment horizontal="left"/>
    </xf>
    <xf numFmtId="166" fontId="1" fillId="0" borderId="2" xfId="0" applyNumberFormat="1" applyFont="1" applyFill="1" applyBorder="1" applyAlignment="1">
      <alignment horizontal="left"/>
    </xf>
    <xf numFmtId="166" fontId="1" fillId="0" borderId="10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166" fontId="1" fillId="0" borderId="37" xfId="0" applyNumberFormat="1" applyFont="1" applyFill="1" applyBorder="1" applyAlignment="1">
      <alignment horizontal="left"/>
    </xf>
    <xf numFmtId="0" fontId="3" fillId="0" borderId="5" xfId="1" applyFill="1" applyBorder="1" applyAlignment="1" applyProtection="1">
      <alignment horizontal="center" vertical="top"/>
    </xf>
    <xf numFmtId="0" fontId="0" fillId="0" borderId="38" xfId="0" applyBorder="1"/>
    <xf numFmtId="0" fontId="0" fillId="0" borderId="0" xfId="0" applyBorder="1"/>
    <xf numFmtId="4" fontId="9" fillId="0" borderId="0" xfId="0" applyNumberFormat="1" applyFont="1" applyBorder="1" applyAlignment="1"/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5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4" fillId="0" borderId="17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4" fontId="1" fillId="0" borderId="5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left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2" xfId="0" quotePrefix="1" applyFont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top" wrapText="1"/>
    </xf>
    <xf numFmtId="49" fontId="1" fillId="0" borderId="43" xfId="0" applyNumberFormat="1" applyFont="1" applyFill="1" applyBorder="1" applyAlignment="1">
      <alignment horizontal="center" vertical="top" wrapText="1"/>
    </xf>
    <xf numFmtId="0" fontId="3" fillId="0" borderId="6" xfId="1" applyFill="1" applyBorder="1" applyAlignment="1" applyProtection="1">
      <alignment horizontal="center" vertical="top"/>
    </xf>
    <xf numFmtId="4" fontId="9" fillId="0" borderId="2" xfId="2" applyNumberFormat="1" applyFont="1" applyBorder="1" applyAlignment="1">
      <alignment horizontal="center" vertical="top"/>
    </xf>
    <xf numFmtId="1" fontId="9" fillId="0" borderId="2" xfId="2" applyNumberFormat="1" applyFont="1" applyBorder="1" applyAlignment="1">
      <alignment horizontal="left"/>
    </xf>
    <xf numFmtId="0" fontId="9" fillId="0" borderId="2" xfId="2" applyNumberFormat="1" applyFont="1" applyBorder="1" applyAlignment="1">
      <alignment horizontal="left" wrapText="1"/>
    </xf>
    <xf numFmtId="49" fontId="0" fillId="0" borderId="2" xfId="0" applyNumberFormat="1" applyFill="1" applyBorder="1" applyAlignment="1">
      <alignment horizontal="left" vertical="center"/>
    </xf>
    <xf numFmtId="4" fontId="9" fillId="0" borderId="2" xfId="2" applyNumberFormat="1" applyFont="1" applyBorder="1" applyAlignment="1">
      <alignment horizontal="center"/>
    </xf>
    <xf numFmtId="0" fontId="13" fillId="0" borderId="2" xfId="0" applyNumberFormat="1" applyFont="1" applyFill="1" applyBorder="1" applyAlignment="1">
      <alignment horizontal="left" vertical="center" wrapText="1"/>
    </xf>
    <xf numFmtId="165" fontId="3" fillId="0" borderId="2" xfId="1" applyNumberFormat="1" applyFill="1" applyBorder="1" applyAlignment="1" applyProtection="1">
      <alignment horizontal="center" vertical="top"/>
    </xf>
    <xf numFmtId="165" fontId="3" fillId="0" borderId="8" xfId="1" applyNumberFormat="1" applyFill="1" applyBorder="1" applyAlignment="1" applyProtection="1">
      <alignment horizontal="center" vertical="top"/>
    </xf>
    <xf numFmtId="0" fontId="3" fillId="0" borderId="42" xfId="1" applyFill="1" applyBorder="1" applyAlignment="1" applyProtection="1">
      <alignment horizontal="center" vertical="top"/>
    </xf>
    <xf numFmtId="0" fontId="3" fillId="0" borderId="43" xfId="1" applyFill="1" applyBorder="1" applyAlignment="1" applyProtection="1">
      <alignment horizontal="center" vertical="top"/>
    </xf>
    <xf numFmtId="1" fontId="1" fillId="0" borderId="14" xfId="0" applyNumberFormat="1" applyFont="1" applyFill="1" applyBorder="1" applyAlignment="1">
      <alignment horizontal="left"/>
    </xf>
    <xf numFmtId="165" fontId="3" fillId="0" borderId="5" xfId="1" applyNumberFormat="1" applyFill="1" applyBorder="1" applyAlignment="1" applyProtection="1">
      <alignment horizontal="center" vertical="top"/>
    </xf>
    <xf numFmtId="165" fontId="3" fillId="0" borderId="6" xfId="1" applyNumberFormat="1" applyFill="1" applyBorder="1" applyAlignment="1" applyProtection="1">
      <alignment horizontal="center" vertical="top"/>
    </xf>
    <xf numFmtId="0" fontId="3" fillId="0" borderId="2" xfId="1" applyFill="1" applyBorder="1" applyAlignment="1" applyProtection="1">
      <alignment horizontal="center" vertical="top"/>
    </xf>
    <xf numFmtId="0" fontId="3" fillId="0" borderId="8" xfId="1" applyFill="1" applyBorder="1" applyAlignment="1" applyProtection="1">
      <alignment horizontal="center" vertical="top"/>
    </xf>
    <xf numFmtId="0" fontId="3" fillId="0" borderId="10" xfId="1" applyFill="1" applyBorder="1" applyAlignment="1" applyProtection="1">
      <alignment horizontal="center" vertical="top"/>
    </xf>
    <xf numFmtId="0" fontId="3" fillId="0" borderId="11" xfId="1" applyFill="1" applyBorder="1" applyAlignment="1" applyProtection="1">
      <alignment horizontal="center" vertical="top"/>
    </xf>
    <xf numFmtId="166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/>
    <xf numFmtId="0" fontId="4" fillId="0" borderId="3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left"/>
    </xf>
    <xf numFmtId="0" fontId="3" fillId="0" borderId="17" xfId="1" applyFill="1" applyBorder="1" applyAlignment="1" applyProtection="1">
      <alignment horizontal="center" vertical="top"/>
    </xf>
    <xf numFmtId="0" fontId="3" fillId="0" borderId="18" xfId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6" fontId="1" fillId="0" borderId="5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164" fontId="5" fillId="3" borderId="12" xfId="0" applyNumberFormat="1" applyFont="1" applyFill="1" applyBorder="1" applyAlignment="1">
      <alignment horizontal="right" vertical="center"/>
    </xf>
    <xf numFmtId="164" fontId="5" fillId="3" borderId="30" xfId="0" applyNumberFormat="1" applyFont="1" applyFill="1" applyBorder="1" applyAlignment="1">
      <alignment horizontal="right" vertical="center"/>
    </xf>
    <xf numFmtId="164" fontId="5" fillId="3" borderId="31" xfId="0" applyNumberFormat="1" applyFont="1" applyFill="1" applyBorder="1" applyAlignment="1">
      <alignment horizontal="right" vertical="center"/>
    </xf>
    <xf numFmtId="0" fontId="17" fillId="4" borderId="13" xfId="0" applyFont="1" applyFill="1" applyBorder="1" applyAlignment="1">
      <alignment horizontal="center"/>
    </xf>
    <xf numFmtId="0" fontId="17" fillId="4" borderId="32" xfId="0" applyFont="1" applyFill="1" applyBorder="1" applyAlignment="1">
      <alignment horizontal="center"/>
    </xf>
    <xf numFmtId="0" fontId="17" fillId="4" borderId="33" xfId="0" applyFont="1" applyFill="1" applyBorder="1" applyAlignment="1">
      <alignment horizontal="center"/>
    </xf>
    <xf numFmtId="0" fontId="7" fillId="3" borderId="1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49" fontId="18" fillId="3" borderId="3" xfId="0" applyNumberFormat="1" applyFont="1" applyFill="1" applyBorder="1" applyAlignment="1">
      <alignment horizontal="left" vertical="center" wrapText="1"/>
    </xf>
    <xf numFmtId="49" fontId="18" fillId="3" borderId="0" xfId="0" applyNumberFormat="1" applyFont="1" applyFill="1" applyBorder="1" applyAlignment="1">
      <alignment horizontal="left" vertical="center" wrapText="1"/>
    </xf>
    <xf numFmtId="49" fontId="18" fillId="3" borderId="35" xfId="0" applyNumberFormat="1" applyFont="1" applyFill="1" applyBorder="1" applyAlignment="1">
      <alignment horizontal="left" vertical="center" wrapText="1"/>
    </xf>
    <xf numFmtId="49" fontId="18" fillId="3" borderId="20" xfId="0" applyNumberFormat="1" applyFont="1" applyFill="1" applyBorder="1" applyAlignment="1">
      <alignment horizontal="left" vertical="center" wrapText="1"/>
    </xf>
    <xf numFmtId="49" fontId="18" fillId="3" borderId="21" xfId="0" applyNumberFormat="1" applyFont="1" applyFill="1" applyBorder="1" applyAlignment="1">
      <alignment horizontal="left" vertical="center" wrapText="1"/>
    </xf>
    <xf numFmtId="49" fontId="18" fillId="3" borderId="25" xfId="0" applyNumberFormat="1" applyFon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_Каталог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104775</xdr:rowOff>
    </xdr:from>
    <xdr:to>
      <xdr:col>0</xdr:col>
      <xdr:colOff>1118017</xdr:colOff>
      <xdr:row>11</xdr:row>
      <xdr:rowOff>65425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066800"/>
          <a:ext cx="1118017" cy="19335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85725</xdr:colOff>
      <xdr:row>5</xdr:row>
      <xdr:rowOff>150990</xdr:rowOff>
    </xdr:from>
    <xdr:to>
      <xdr:col>4</xdr:col>
      <xdr:colOff>668579</xdr:colOff>
      <xdr:row>5</xdr:row>
      <xdr:rowOff>998659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14825" y="1303515"/>
          <a:ext cx="582854" cy="84766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22310</xdr:colOff>
      <xdr:row>5</xdr:row>
      <xdr:rowOff>325244</xdr:rowOff>
    </xdr:from>
    <xdr:to>
      <xdr:col>6</xdr:col>
      <xdr:colOff>735885</xdr:colOff>
      <xdr:row>5</xdr:row>
      <xdr:rowOff>901212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97291" y="1475571"/>
          <a:ext cx="713575" cy="5759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22310</xdr:colOff>
      <xdr:row>5</xdr:row>
      <xdr:rowOff>325244</xdr:rowOff>
    </xdr:from>
    <xdr:to>
      <xdr:col>7</xdr:col>
      <xdr:colOff>735885</xdr:colOff>
      <xdr:row>5</xdr:row>
      <xdr:rowOff>901212</xdr:rowOff>
    </xdr:to>
    <xdr:pic>
      <xdr:nvPicPr>
        <xdr:cNvPr id="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97291" y="1475571"/>
          <a:ext cx="713575" cy="5759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22310</xdr:colOff>
      <xdr:row>5</xdr:row>
      <xdr:rowOff>325244</xdr:rowOff>
    </xdr:from>
    <xdr:to>
      <xdr:col>8</xdr:col>
      <xdr:colOff>735885</xdr:colOff>
      <xdr:row>5</xdr:row>
      <xdr:rowOff>901212</xdr:rowOff>
    </xdr:to>
    <xdr:pic>
      <xdr:nvPicPr>
        <xdr:cNvPr id="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97291" y="1475571"/>
          <a:ext cx="713575" cy="5759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152400</xdr:colOff>
      <xdr:row>23</xdr:row>
      <xdr:rowOff>157443</xdr:rowOff>
    </xdr:to>
    <xdr:sp macro="" textlink="">
      <xdr:nvSpPr>
        <xdr:cNvPr id="1031" name="AutoShape 7"/>
        <xdr:cNvSpPr>
          <a:spLocks noChangeAspect="1" noChangeArrowheads="1"/>
        </xdr:cNvSpPr>
      </xdr:nvSpPr>
      <xdr:spPr bwMode="auto">
        <a:xfrm>
          <a:off x="0" y="4269441"/>
          <a:ext cx="1317812" cy="228656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85725</xdr:colOff>
      <xdr:row>16</xdr:row>
      <xdr:rowOff>150990</xdr:rowOff>
    </xdr:from>
    <xdr:to>
      <xdr:col>4</xdr:col>
      <xdr:colOff>668579</xdr:colOff>
      <xdr:row>16</xdr:row>
      <xdr:rowOff>941294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21549" y="4050637"/>
          <a:ext cx="582854" cy="79030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22310</xdr:colOff>
      <xdr:row>16</xdr:row>
      <xdr:rowOff>325243</xdr:rowOff>
    </xdr:from>
    <xdr:to>
      <xdr:col>6</xdr:col>
      <xdr:colOff>735885</xdr:colOff>
      <xdr:row>16</xdr:row>
      <xdr:rowOff>930088</xdr:rowOff>
    </xdr:to>
    <xdr:pic>
      <xdr:nvPicPr>
        <xdr:cNvPr id="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82134" y="4224890"/>
          <a:ext cx="713575" cy="6048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22310</xdr:colOff>
      <xdr:row>16</xdr:row>
      <xdr:rowOff>325244</xdr:rowOff>
    </xdr:from>
    <xdr:to>
      <xdr:col>7</xdr:col>
      <xdr:colOff>735885</xdr:colOff>
      <xdr:row>16</xdr:row>
      <xdr:rowOff>952500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44134" y="4224891"/>
          <a:ext cx="713575" cy="62725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22310</xdr:colOff>
      <xdr:row>16</xdr:row>
      <xdr:rowOff>325244</xdr:rowOff>
    </xdr:from>
    <xdr:to>
      <xdr:col>8</xdr:col>
      <xdr:colOff>735885</xdr:colOff>
      <xdr:row>16</xdr:row>
      <xdr:rowOff>941294</xdr:rowOff>
    </xdr:to>
    <xdr:pic>
      <xdr:nvPicPr>
        <xdr:cNvPr id="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06134" y="4224891"/>
          <a:ext cx="713575" cy="616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16</xdr:row>
      <xdr:rowOff>142874</xdr:rowOff>
    </xdr:from>
    <xdr:to>
      <xdr:col>0</xdr:col>
      <xdr:colOff>1153079</xdr:colOff>
      <xdr:row>22</xdr:row>
      <xdr:rowOff>147917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flipH="1">
          <a:off x="0" y="4810124"/>
          <a:ext cx="1153079" cy="19335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77631</xdr:colOff>
      <xdr:row>5</xdr:row>
      <xdr:rowOff>246615</xdr:rowOff>
    </xdr:from>
    <xdr:to>
      <xdr:col>5</xdr:col>
      <xdr:colOff>672352</xdr:colOff>
      <xdr:row>5</xdr:row>
      <xdr:rowOff>842118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75455" y="1199115"/>
          <a:ext cx="594721" cy="59550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78441</xdr:colOff>
      <xdr:row>16</xdr:row>
      <xdr:rowOff>246528</xdr:rowOff>
    </xdr:from>
    <xdr:to>
      <xdr:col>5</xdr:col>
      <xdr:colOff>673162</xdr:colOff>
      <xdr:row>16</xdr:row>
      <xdr:rowOff>842031</xdr:rowOff>
    </xdr:to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076265" y="4515969"/>
          <a:ext cx="594721" cy="59550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6.xml"/><Relationship Id="rId1" Type="http://schemas.openxmlformats.org/officeDocument/2006/relationships/vmlDrawing" Target="../drawings/vmlDrawing26.v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8.xml"/><Relationship Id="rId1" Type="http://schemas.openxmlformats.org/officeDocument/2006/relationships/vmlDrawing" Target="../drawings/vmlDrawing28.v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9.xml"/><Relationship Id="rId1" Type="http://schemas.openxmlformats.org/officeDocument/2006/relationships/vmlDrawing" Target="../drawings/vmlDrawing29.v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1.xml"/><Relationship Id="rId1" Type="http://schemas.openxmlformats.org/officeDocument/2006/relationships/vmlDrawing" Target="../drawings/vmlDrawing31.v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2.xml"/><Relationship Id="rId1" Type="http://schemas.openxmlformats.org/officeDocument/2006/relationships/vmlDrawing" Target="../drawings/vmlDrawing32.vm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3.xml"/><Relationship Id="rId1" Type="http://schemas.openxmlformats.org/officeDocument/2006/relationships/vmlDrawing" Target="../drawings/vmlDrawing33.vm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4.xml"/><Relationship Id="rId1" Type="http://schemas.openxmlformats.org/officeDocument/2006/relationships/vmlDrawing" Target="../drawings/vmlDrawing34.vm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5.xml"/><Relationship Id="rId1" Type="http://schemas.openxmlformats.org/officeDocument/2006/relationships/vmlDrawing" Target="../drawings/vmlDrawing35.vml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6.xml"/><Relationship Id="rId1" Type="http://schemas.openxmlformats.org/officeDocument/2006/relationships/vmlDrawing" Target="../drawings/vmlDrawing36.vml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7.xml"/><Relationship Id="rId1" Type="http://schemas.openxmlformats.org/officeDocument/2006/relationships/vmlDrawing" Target="../drawings/vmlDrawing37.vm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8.xml"/><Relationship Id="rId1" Type="http://schemas.openxmlformats.org/officeDocument/2006/relationships/vmlDrawing" Target="../drawings/vmlDrawing38.vml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9.xml"/><Relationship Id="rId1" Type="http://schemas.openxmlformats.org/officeDocument/2006/relationships/vmlDrawing" Target="../drawings/vmlDrawing39.vml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0.xml"/><Relationship Id="rId1" Type="http://schemas.openxmlformats.org/officeDocument/2006/relationships/vmlDrawing" Target="../drawings/vmlDrawing40.vml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1.xml"/><Relationship Id="rId1" Type="http://schemas.openxmlformats.org/officeDocument/2006/relationships/vmlDrawing" Target="../drawings/vmlDrawing41.vml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2.xml"/><Relationship Id="rId1" Type="http://schemas.openxmlformats.org/officeDocument/2006/relationships/vmlDrawing" Target="../drawings/vmlDrawing42.vml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3.xml"/><Relationship Id="rId1" Type="http://schemas.openxmlformats.org/officeDocument/2006/relationships/vmlDrawing" Target="../drawings/vmlDrawing43.vml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4.xml"/><Relationship Id="rId1" Type="http://schemas.openxmlformats.org/officeDocument/2006/relationships/vmlDrawing" Target="../drawings/vmlDrawing44.vml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5.xml"/><Relationship Id="rId1" Type="http://schemas.openxmlformats.org/officeDocument/2006/relationships/vmlDrawing" Target="../drawings/vmlDrawing45.vml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6.xml"/><Relationship Id="rId1" Type="http://schemas.openxmlformats.org/officeDocument/2006/relationships/vmlDrawing" Target="../drawings/vmlDrawing46.vml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7.xml"/><Relationship Id="rId1" Type="http://schemas.openxmlformats.org/officeDocument/2006/relationships/vmlDrawing" Target="../drawings/vmlDrawing47.vml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8.xml"/><Relationship Id="rId1" Type="http://schemas.openxmlformats.org/officeDocument/2006/relationships/vmlDrawing" Target="../drawings/vmlDrawing48.vml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9.xml"/><Relationship Id="rId1" Type="http://schemas.openxmlformats.org/officeDocument/2006/relationships/vmlDrawing" Target="../drawings/vmlDrawing49.vml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0.xml"/><Relationship Id="rId1" Type="http://schemas.openxmlformats.org/officeDocument/2006/relationships/vmlDrawing" Target="../drawings/vmlDrawing50.vm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1.xml"/><Relationship Id="rId1" Type="http://schemas.openxmlformats.org/officeDocument/2006/relationships/vmlDrawing" Target="../drawings/vmlDrawing5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5" zoomScaleNormal="85" workbookViewId="0">
      <selection sqref="A1:I1"/>
    </sheetView>
  </sheetViews>
  <sheetFormatPr defaultColWidth="27.5703125" defaultRowHeight="12"/>
  <cols>
    <col min="1" max="2" width="17.42578125" style="15" customWidth="1"/>
    <col min="3" max="4" width="14.28515625" style="15" customWidth="1"/>
    <col min="5" max="9" width="11.42578125" style="15" customWidth="1"/>
    <col min="10" max="16384" width="27.5703125" style="15"/>
  </cols>
  <sheetData>
    <row r="1" spans="1:9" ht="15" customHeight="1">
      <c r="A1" s="169" t="s">
        <v>11</v>
      </c>
      <c r="B1" s="170"/>
      <c r="C1" s="170"/>
      <c r="D1" s="170"/>
      <c r="E1" s="170"/>
      <c r="F1" s="170"/>
      <c r="G1" s="170"/>
      <c r="H1" s="170"/>
      <c r="I1" s="171"/>
    </row>
    <row r="2" spans="1:9" ht="15" customHeight="1">
      <c r="A2" s="172" t="s">
        <v>243</v>
      </c>
      <c r="B2" s="173"/>
      <c r="C2" s="173"/>
      <c r="D2" s="173"/>
      <c r="E2" s="173"/>
      <c r="F2" s="173"/>
      <c r="G2" s="173"/>
      <c r="H2" s="173"/>
      <c r="I2" s="174"/>
    </row>
    <row r="3" spans="1:9" ht="15" customHeight="1" thickBot="1">
      <c r="A3" s="155" t="s">
        <v>0</v>
      </c>
      <c r="B3" s="156"/>
      <c r="C3" s="156"/>
      <c r="D3" s="156"/>
      <c r="E3" s="156"/>
      <c r="F3" s="156"/>
      <c r="G3" s="156"/>
      <c r="H3" s="156"/>
      <c r="I3" s="157"/>
    </row>
    <row r="4" spans="1:9" ht="15" customHeight="1" thickBot="1">
      <c r="A4" s="158" t="s">
        <v>1</v>
      </c>
      <c r="B4" s="159"/>
      <c r="C4" s="159"/>
      <c r="D4" s="160"/>
      <c r="E4" s="161" t="s">
        <v>7</v>
      </c>
      <c r="F4" s="162"/>
      <c r="G4" s="162"/>
      <c r="H4" s="162"/>
      <c r="I4" s="163"/>
    </row>
    <row r="5" spans="1:9" ht="15" customHeight="1">
      <c r="A5" s="89"/>
      <c r="B5" s="138" t="s">
        <v>2</v>
      </c>
      <c r="C5" s="140" t="s">
        <v>4</v>
      </c>
      <c r="D5" s="142" t="s">
        <v>3</v>
      </c>
      <c r="E5" s="144">
        <v>1</v>
      </c>
      <c r="F5" s="144"/>
      <c r="G5" s="12">
        <v>2</v>
      </c>
      <c r="H5" s="16">
        <v>3</v>
      </c>
      <c r="I5" s="17">
        <v>4</v>
      </c>
    </row>
    <row r="6" spans="1:9" ht="81" customHeight="1" thickBot="1">
      <c r="A6" s="90"/>
      <c r="B6" s="146"/>
      <c r="C6" s="147"/>
      <c r="D6" s="148"/>
      <c r="E6" s="13" t="s">
        <v>8</v>
      </c>
      <c r="F6" s="13" t="s">
        <v>159</v>
      </c>
      <c r="G6" s="13" t="s">
        <v>9</v>
      </c>
      <c r="H6" s="13" t="s">
        <v>9</v>
      </c>
      <c r="I6" s="14" t="s">
        <v>9</v>
      </c>
    </row>
    <row r="7" spans="1:9" ht="15" customHeight="1">
      <c r="A7" s="90"/>
      <c r="B7" s="164">
        <v>14</v>
      </c>
      <c r="C7" s="10">
        <v>120</v>
      </c>
      <c r="D7" s="11" t="s">
        <v>6</v>
      </c>
      <c r="E7" s="65" t="s">
        <v>12</v>
      </c>
      <c r="F7" s="65" t="s">
        <v>13</v>
      </c>
      <c r="G7" s="65" t="s">
        <v>14</v>
      </c>
      <c r="H7" s="65" t="s">
        <v>15</v>
      </c>
      <c r="I7" s="97" t="s">
        <v>16</v>
      </c>
    </row>
    <row r="8" spans="1:9" ht="15" customHeight="1">
      <c r="A8" s="90"/>
      <c r="B8" s="166"/>
      <c r="C8" s="3">
        <v>160</v>
      </c>
      <c r="D8" s="5" t="s">
        <v>6</v>
      </c>
      <c r="E8" s="104" t="s">
        <v>17</v>
      </c>
      <c r="F8" s="104" t="s">
        <v>18</v>
      </c>
      <c r="G8" s="104" t="s">
        <v>19</v>
      </c>
      <c r="H8" s="104" t="s">
        <v>20</v>
      </c>
      <c r="I8" s="105" t="s">
        <v>21</v>
      </c>
    </row>
    <row r="9" spans="1:9" ht="15" customHeight="1" thickBot="1">
      <c r="A9" s="90"/>
      <c r="B9" s="166"/>
      <c r="C9" s="93">
        <v>200</v>
      </c>
      <c r="D9" s="94" t="s">
        <v>6</v>
      </c>
      <c r="E9" s="106" t="s">
        <v>22</v>
      </c>
      <c r="F9" s="106" t="s">
        <v>23</v>
      </c>
      <c r="G9" s="106" t="s">
        <v>24</v>
      </c>
      <c r="H9" s="106" t="s">
        <v>25</v>
      </c>
      <c r="I9" s="107" t="s">
        <v>26</v>
      </c>
    </row>
    <row r="10" spans="1:9" ht="15" customHeight="1">
      <c r="A10" s="90"/>
      <c r="B10" s="138">
        <v>24</v>
      </c>
      <c r="C10" s="10">
        <v>120</v>
      </c>
      <c r="D10" s="11" t="s">
        <v>6</v>
      </c>
      <c r="E10" s="109" t="s">
        <v>27</v>
      </c>
      <c r="F10" s="109" t="s">
        <v>28</v>
      </c>
      <c r="G10" s="109" t="s">
        <v>29</v>
      </c>
      <c r="H10" s="109" t="s">
        <v>30</v>
      </c>
      <c r="I10" s="110" t="s">
        <v>31</v>
      </c>
    </row>
    <row r="11" spans="1:9" ht="15" customHeight="1">
      <c r="A11" s="90"/>
      <c r="B11" s="145"/>
      <c r="C11" s="3">
        <v>160</v>
      </c>
      <c r="D11" s="5" t="s">
        <v>6</v>
      </c>
      <c r="E11" s="111" t="s">
        <v>32</v>
      </c>
      <c r="F11" s="111" t="s">
        <v>33</v>
      </c>
      <c r="G11" s="111" t="s">
        <v>34</v>
      </c>
      <c r="H11" s="111" t="s">
        <v>35</v>
      </c>
      <c r="I11" s="112" t="s">
        <v>36</v>
      </c>
    </row>
    <row r="12" spans="1:9" ht="15" customHeight="1">
      <c r="A12" s="90"/>
      <c r="B12" s="145"/>
      <c r="C12" s="4">
        <v>200</v>
      </c>
      <c r="D12" s="5" t="s">
        <v>6</v>
      </c>
      <c r="E12" s="104" t="s">
        <v>37</v>
      </c>
      <c r="F12" s="104" t="s">
        <v>38</v>
      </c>
      <c r="G12" s="104" t="s">
        <v>39</v>
      </c>
      <c r="H12" s="104" t="s">
        <v>40</v>
      </c>
      <c r="I12" s="105" t="s">
        <v>41</v>
      </c>
    </row>
    <row r="13" spans="1:9" ht="15" customHeight="1" thickBot="1">
      <c r="A13" s="91"/>
      <c r="B13" s="146"/>
      <c r="C13" s="6" t="s">
        <v>6</v>
      </c>
      <c r="D13" s="69" t="s">
        <v>5</v>
      </c>
      <c r="E13" s="113" t="s">
        <v>42</v>
      </c>
      <c r="F13" s="113" t="s">
        <v>43</v>
      </c>
      <c r="G13" s="113" t="s">
        <v>44</v>
      </c>
      <c r="H13" s="113" t="s">
        <v>45</v>
      </c>
      <c r="I13" s="114" t="s">
        <v>46</v>
      </c>
    </row>
    <row r="14" spans="1:9" ht="15" customHeight="1" thickBot="1">
      <c r="A14" s="1"/>
      <c r="B14" s="1"/>
      <c r="C14" s="1"/>
      <c r="D14" s="1"/>
      <c r="E14" s="2"/>
      <c r="F14" s="2"/>
      <c r="G14" s="2"/>
    </row>
    <row r="15" spans="1:9" ht="15" customHeight="1" thickBot="1">
      <c r="A15" s="132" t="s">
        <v>10</v>
      </c>
      <c r="B15" s="133"/>
      <c r="C15" s="133"/>
      <c r="D15" s="134"/>
      <c r="E15" s="135" t="s">
        <v>7</v>
      </c>
      <c r="F15" s="136"/>
      <c r="G15" s="136"/>
      <c r="H15" s="136"/>
      <c r="I15" s="137"/>
    </row>
    <row r="16" spans="1:9" ht="15" customHeight="1">
      <c r="A16" s="152"/>
      <c r="B16" s="138" t="s">
        <v>2</v>
      </c>
      <c r="C16" s="140" t="s">
        <v>4</v>
      </c>
      <c r="D16" s="142" t="s">
        <v>3</v>
      </c>
      <c r="E16" s="144">
        <v>1</v>
      </c>
      <c r="F16" s="144"/>
      <c r="G16" s="12">
        <v>2</v>
      </c>
      <c r="H16" s="16">
        <v>3</v>
      </c>
      <c r="I16" s="17">
        <v>4</v>
      </c>
    </row>
    <row r="17" spans="1:9" ht="77.25" customHeight="1" thickBot="1">
      <c r="A17" s="153"/>
      <c r="B17" s="139"/>
      <c r="C17" s="141"/>
      <c r="D17" s="143"/>
      <c r="E17" s="95" t="s">
        <v>8</v>
      </c>
      <c r="F17" s="95" t="s">
        <v>159</v>
      </c>
      <c r="G17" s="95" t="s">
        <v>9</v>
      </c>
      <c r="H17" s="95" t="s">
        <v>9</v>
      </c>
      <c r="I17" s="96" t="s">
        <v>9</v>
      </c>
    </row>
    <row r="18" spans="1:9" ht="15" customHeight="1" thickBot="1">
      <c r="A18" s="153"/>
      <c r="B18" s="7">
        <v>20</v>
      </c>
      <c r="C18" s="8" t="s">
        <v>6</v>
      </c>
      <c r="D18" s="9" t="s">
        <v>5</v>
      </c>
      <c r="E18" s="125" t="s">
        <v>47</v>
      </c>
      <c r="F18" s="125" t="s">
        <v>48</v>
      </c>
      <c r="G18" s="125" t="s">
        <v>49</v>
      </c>
      <c r="H18" s="125" t="s">
        <v>50</v>
      </c>
      <c r="I18" s="126" t="s">
        <v>51</v>
      </c>
    </row>
    <row r="19" spans="1:9" ht="15" customHeight="1">
      <c r="A19" s="153"/>
      <c r="B19" s="164">
        <v>24</v>
      </c>
      <c r="C19" s="10">
        <v>160</v>
      </c>
      <c r="D19" s="11" t="s">
        <v>6</v>
      </c>
      <c r="E19" s="65" t="s">
        <v>52</v>
      </c>
      <c r="F19" s="65" t="s">
        <v>53</v>
      </c>
      <c r="G19" s="65" t="s">
        <v>54</v>
      </c>
      <c r="H19" s="65" t="s">
        <v>55</v>
      </c>
      <c r="I19" s="97" t="s">
        <v>56</v>
      </c>
    </row>
    <row r="20" spans="1:9" ht="15" customHeight="1" thickBot="1">
      <c r="A20" s="153"/>
      <c r="B20" s="165"/>
      <c r="C20" s="92">
        <v>200</v>
      </c>
      <c r="D20" s="6" t="s">
        <v>6</v>
      </c>
      <c r="E20" s="113" t="s">
        <v>57</v>
      </c>
      <c r="F20" s="113" t="s">
        <v>58</v>
      </c>
      <c r="G20" s="113" t="s">
        <v>59</v>
      </c>
      <c r="H20" s="113" t="s">
        <v>60</v>
      </c>
      <c r="I20" s="114" t="s">
        <v>61</v>
      </c>
    </row>
    <row r="21" spans="1:9" ht="15" customHeight="1" thickBot="1">
      <c r="A21" s="153"/>
      <c r="B21" s="7">
        <v>30</v>
      </c>
      <c r="C21" s="8" t="s">
        <v>6</v>
      </c>
      <c r="D21" s="9" t="s">
        <v>5</v>
      </c>
      <c r="E21" s="125" t="s">
        <v>62</v>
      </c>
      <c r="F21" s="125" t="s">
        <v>63</v>
      </c>
      <c r="G21" s="125" t="s">
        <v>64</v>
      </c>
      <c r="H21" s="125" t="s">
        <v>65</v>
      </c>
      <c r="I21" s="126" t="s">
        <v>66</v>
      </c>
    </row>
    <row r="22" spans="1:9" ht="15" customHeight="1">
      <c r="A22" s="153"/>
      <c r="B22" s="149">
        <v>35</v>
      </c>
      <c r="C22" s="10">
        <v>160</v>
      </c>
      <c r="D22" s="11" t="s">
        <v>6</v>
      </c>
      <c r="E22" s="65" t="s">
        <v>67</v>
      </c>
      <c r="F22" s="65" t="s">
        <v>68</v>
      </c>
      <c r="G22" s="65" t="s">
        <v>69</v>
      </c>
      <c r="H22" s="65" t="s">
        <v>70</v>
      </c>
      <c r="I22" s="97" t="s">
        <v>71</v>
      </c>
    </row>
    <row r="23" spans="1:9" ht="15" customHeight="1">
      <c r="A23" s="153"/>
      <c r="B23" s="150"/>
      <c r="C23" s="4">
        <v>200</v>
      </c>
      <c r="D23" s="5" t="s">
        <v>6</v>
      </c>
      <c r="E23" s="111" t="s">
        <v>72</v>
      </c>
      <c r="F23" s="111" t="s">
        <v>73</v>
      </c>
      <c r="G23" s="111" t="s">
        <v>74</v>
      </c>
      <c r="H23" s="111" t="s">
        <v>75</v>
      </c>
      <c r="I23" s="112" t="s">
        <v>76</v>
      </c>
    </row>
    <row r="24" spans="1:9" ht="15" customHeight="1" thickBot="1">
      <c r="A24" s="153"/>
      <c r="B24" s="151"/>
      <c r="C24" s="69">
        <v>300</v>
      </c>
      <c r="D24" s="6" t="s">
        <v>6</v>
      </c>
      <c r="E24" s="113" t="s">
        <v>77</v>
      </c>
      <c r="F24" s="113" t="s">
        <v>78</v>
      </c>
      <c r="G24" s="113" t="s">
        <v>79</v>
      </c>
      <c r="H24" s="113" t="s">
        <v>80</v>
      </c>
      <c r="I24" s="114" t="s">
        <v>81</v>
      </c>
    </row>
    <row r="25" spans="1:9" ht="15" customHeight="1">
      <c r="A25" s="153"/>
      <c r="B25" s="149">
        <v>42</v>
      </c>
      <c r="C25" s="10">
        <v>160</v>
      </c>
      <c r="D25" s="11" t="s">
        <v>6</v>
      </c>
      <c r="E25" s="65" t="s">
        <v>82</v>
      </c>
      <c r="F25" s="65" t="s">
        <v>83</v>
      </c>
      <c r="G25" s="65" t="s">
        <v>84</v>
      </c>
      <c r="H25" s="65" t="s">
        <v>85</v>
      </c>
      <c r="I25" s="97" t="s">
        <v>86</v>
      </c>
    </row>
    <row r="26" spans="1:9" ht="15" customHeight="1">
      <c r="A26" s="153"/>
      <c r="B26" s="150"/>
      <c r="C26" s="4">
        <v>200</v>
      </c>
      <c r="D26" s="5" t="s">
        <v>6</v>
      </c>
      <c r="E26" s="111" t="s">
        <v>87</v>
      </c>
      <c r="F26" s="111" t="s">
        <v>88</v>
      </c>
      <c r="G26" s="111" t="s">
        <v>89</v>
      </c>
      <c r="H26" s="111" t="s">
        <v>90</v>
      </c>
      <c r="I26" s="112" t="s">
        <v>91</v>
      </c>
    </row>
    <row r="27" spans="1:9" ht="15" customHeight="1" thickBot="1">
      <c r="A27" s="154"/>
      <c r="B27" s="151"/>
      <c r="C27" s="69">
        <v>300</v>
      </c>
      <c r="D27" s="6" t="s">
        <v>6</v>
      </c>
      <c r="E27" s="113" t="s">
        <v>92</v>
      </c>
      <c r="F27" s="113" t="s">
        <v>93</v>
      </c>
      <c r="G27" s="113" t="s">
        <v>94</v>
      </c>
      <c r="H27" s="113" t="s">
        <v>95</v>
      </c>
      <c r="I27" s="114" t="s">
        <v>96</v>
      </c>
    </row>
    <row r="28" spans="1:9" ht="12.75" customHeight="1">
      <c r="A28" s="175" t="s">
        <v>97</v>
      </c>
      <c r="B28" s="176"/>
      <c r="C28" s="176"/>
      <c r="D28" s="176"/>
      <c r="E28" s="176"/>
      <c r="F28" s="176"/>
      <c r="G28" s="176"/>
      <c r="H28" s="176"/>
      <c r="I28" s="177"/>
    </row>
    <row r="29" spans="1:9" ht="15" customHeight="1">
      <c r="A29" s="178" t="s">
        <v>98</v>
      </c>
      <c r="B29" s="179"/>
      <c r="C29" s="179"/>
      <c r="D29" s="179"/>
      <c r="E29" s="179"/>
      <c r="F29" s="179"/>
      <c r="G29" s="179"/>
      <c r="H29" s="179"/>
      <c r="I29" s="180"/>
    </row>
    <row r="30" spans="1:9" ht="12" customHeight="1" thickBot="1">
      <c r="A30" s="181"/>
      <c r="B30" s="182"/>
      <c r="C30" s="182"/>
      <c r="D30" s="182"/>
      <c r="E30" s="182"/>
      <c r="F30" s="182"/>
      <c r="G30" s="182"/>
      <c r="H30" s="182"/>
      <c r="I30" s="183"/>
    </row>
  </sheetData>
  <mergeCells count="23">
    <mergeCell ref="A16:A27"/>
    <mergeCell ref="A3:I3"/>
    <mergeCell ref="B22:B24"/>
    <mergeCell ref="A4:D4"/>
    <mergeCell ref="E4:I4"/>
    <mergeCell ref="B19:B20"/>
    <mergeCell ref="B7:B9"/>
    <mergeCell ref="B28:I28"/>
    <mergeCell ref="A29:I30"/>
    <mergeCell ref="A1:I1"/>
    <mergeCell ref="A2:I2"/>
    <mergeCell ref="A15:D15"/>
    <mergeCell ref="E15:I15"/>
    <mergeCell ref="B16:B17"/>
    <mergeCell ref="C16:C17"/>
    <mergeCell ref="D16:D17"/>
    <mergeCell ref="E16:F16"/>
    <mergeCell ref="B10:B13"/>
    <mergeCell ref="B5:B6"/>
    <mergeCell ref="C5:C6"/>
    <mergeCell ref="D5:D6"/>
    <mergeCell ref="E5:F5"/>
    <mergeCell ref="B25:B27"/>
  </mergeCells>
  <hyperlinks>
    <hyperlink ref="E7" location="'1'!A1" display="№1"/>
    <hyperlink ref="F7" location="'2'!A1" display="№2"/>
    <hyperlink ref="G7" location="'3'!A1" display="№3"/>
    <hyperlink ref="H7" location="'4'!A1" display="№4"/>
    <hyperlink ref="I7" location="'5'!A1" display="№5"/>
    <hyperlink ref="E8" location="'6'!A1" display="№6"/>
    <hyperlink ref="F8" location="'7'!A1" display="№7"/>
    <hyperlink ref="G8" location="'8'!A1" display="№8"/>
    <hyperlink ref="H8" location="'9'!A1" display="№9"/>
    <hyperlink ref="I8" location="'10'!A1" display="№10"/>
    <hyperlink ref="E9" location="'11'!A1" display="№11"/>
    <hyperlink ref="F9" location="'12'!A1" display="№12"/>
    <hyperlink ref="G9" location="'13'!A1" display="№13"/>
    <hyperlink ref="H9" location="'14'!A1" display="№14"/>
    <hyperlink ref="I9" location="'15'!A1" display="№15"/>
    <hyperlink ref="E10" location="'16'!A1" display="№16"/>
    <hyperlink ref="F10" location="'17'!A1" display="№17"/>
    <hyperlink ref="G10" location="'18'!A1" display="№18"/>
    <hyperlink ref="H10" location="'19'!A1" display="№19"/>
    <hyperlink ref="I10" location="'20'!A1" display="№20"/>
    <hyperlink ref="E11" location="'21'!A1" display="№21"/>
    <hyperlink ref="F11" location="'22'!A1" display="№22"/>
    <hyperlink ref="G11" location="'23'!A1" display="№23"/>
    <hyperlink ref="H11" location="'24'!A1" display="№24"/>
    <hyperlink ref="I11" location="'25'!A1" display="№25"/>
    <hyperlink ref="E12" location="'26'!A1" display="№26"/>
    <hyperlink ref="F12" location="'27'!A1" display="№27"/>
    <hyperlink ref="G12" location="'28'!A1" display="№28"/>
    <hyperlink ref="H12" location="'29'!A1" display="№29"/>
    <hyperlink ref="I12" location="'30'!A1" display="№30"/>
    <hyperlink ref="E13" location="'31'!A1" display="№31"/>
    <hyperlink ref="F13" location="'32'!A1" display="№32"/>
    <hyperlink ref="G13" location="'33'!A1" display="№33"/>
    <hyperlink ref="H13" location="'34'!A1" display="№34"/>
    <hyperlink ref="I13" location="'35'!A1" display="№35"/>
    <hyperlink ref="E18" location="'36'!A1" display="№36"/>
    <hyperlink ref="F18" location="'37'!A1" display="№37"/>
    <hyperlink ref="G18" location="'38'!A1" display="№38"/>
    <hyperlink ref="H18" location="'39'!A1" display="№39"/>
    <hyperlink ref="I18" location="'40'!A1" display="№40"/>
    <hyperlink ref="E19" location="'41'!A1" display="№41"/>
    <hyperlink ref="F19" location="'42'!A1" display="№42"/>
    <hyperlink ref="G19" location="'43'!A1" display="№43"/>
    <hyperlink ref="H19" location="'44'!A1" display="№44"/>
    <hyperlink ref="I19" location="'45'!A1" display="№45"/>
    <hyperlink ref="E20" location="'46'!A1" display="№46"/>
    <hyperlink ref="F20" location="'47'!A1" display="№47"/>
    <hyperlink ref="G20" location="'48'!A1" display="№48"/>
    <hyperlink ref="H20" location="'49'!A1" display="№49"/>
    <hyperlink ref="I20" location="'50'!A1" display="№50"/>
    <hyperlink ref="E21" location="'51'!A1" display="№51"/>
    <hyperlink ref="F21" location="'52'!A1" display="№52"/>
    <hyperlink ref="G21" location="'53'!A1" display="№53"/>
    <hyperlink ref="H21" location="'54'!A1" display="№54"/>
    <hyperlink ref="I21" location="'55'!A1" display="№55"/>
    <hyperlink ref="E22" location="'56'!A1" display="№56"/>
    <hyperlink ref="F22" location="'57'!A1" display="№57"/>
    <hyperlink ref="G22" location="'58'!A1" display="№58"/>
    <hyperlink ref="H22" location="'59'!A1" display="№59"/>
    <hyperlink ref="I22" location="'60'!A1" display="№60"/>
    <hyperlink ref="E23" location="'61'!A1" display="№61"/>
    <hyperlink ref="F23" location="'62'!A1" display="№62"/>
    <hyperlink ref="G23" location="'63'!A1" display="№63"/>
    <hyperlink ref="H23" location="'64'!A1" display="№64"/>
    <hyperlink ref="I23" location="'65'!A1" display="№65"/>
    <hyperlink ref="E24" location="'66'!A1" display="№66"/>
    <hyperlink ref="F24" location="'67'!A1" display="№67"/>
    <hyperlink ref="G24" location="'68'!A1" display="№68"/>
    <hyperlink ref="H24" location="'69'!A1" display="№69"/>
    <hyperlink ref="I24" location="'70'!A1" display="№70"/>
    <hyperlink ref="E25" location="'71'!A1" display="№71"/>
    <hyperlink ref="F25" location="'72'!A1" display="№72"/>
    <hyperlink ref="G25" location="'73'!A1" display="№73"/>
    <hyperlink ref="H25" location="'74'!A1" display="№74"/>
    <hyperlink ref="I25" location="'75'!A1" display="№75"/>
    <hyperlink ref="E26" location="'76'!A1" display="№76"/>
    <hyperlink ref="F26" location="'77'!A1" display="№77"/>
    <hyperlink ref="G26" location="'78'!A1" display="№78"/>
    <hyperlink ref="H26" location="'79'!A1" display="№79"/>
    <hyperlink ref="I26" location="'80'!A1" display="№80"/>
    <hyperlink ref="E27" location="'81'!A1" display="№81"/>
    <hyperlink ref="F27" location="'82'!A1" display="№82"/>
    <hyperlink ref="G27" location="'83'!A1" display="№83"/>
    <hyperlink ref="H27" location="'84'!A1" display="№84"/>
    <hyperlink ref="I27" location="'85'!A1" display="№85"/>
  </hyperlinks>
  <pageMargins left="0.7" right="0.7" top="0.75" bottom="0.75" header="0.3" footer="0.3"/>
  <pageSetup orientation="portrait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169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73">
        <f>Каталог!B2</f>
        <v>7736901201</v>
      </c>
      <c r="C4" s="16" t="str">
        <f>Каталог!C2</f>
        <v>Котел настенный газовый конденсационный одноконутрный GB062-14</v>
      </c>
      <c r="D4" s="87">
        <f>Каталог!D2</f>
        <v>64350</v>
      </c>
      <c r="E4" s="74" t="s">
        <v>106</v>
      </c>
      <c r="F4" s="74">
        <v>1</v>
      </c>
      <c r="G4" s="75">
        <f t="shared" ref="G4:G11" si="0">D4</f>
        <v>64350</v>
      </c>
      <c r="H4" s="76">
        <f t="shared" ref="H4:H11" si="1">G4*F4</f>
        <v>64350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3</v>
      </c>
      <c r="G11" s="44">
        <f t="shared" si="0"/>
        <v>10299</v>
      </c>
      <c r="H11" s="45">
        <f t="shared" si="1"/>
        <v>30897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177272.16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127"/>
      <c r="B22" s="115"/>
      <c r="C22" s="115"/>
      <c r="D22" s="83"/>
      <c r="E22" s="116"/>
      <c r="F22" s="116"/>
      <c r="G22" s="117"/>
      <c r="H22" s="117"/>
    </row>
    <row r="23" spans="1:8">
      <c r="A23" s="47" t="s">
        <v>151</v>
      </c>
      <c r="B23" s="52"/>
      <c r="C23" s="33"/>
      <c r="D23" s="78"/>
      <c r="E23" s="29"/>
      <c r="F23" s="29"/>
      <c r="G23" s="33"/>
      <c r="H23" s="33"/>
    </row>
    <row r="24" spans="1:8" ht="15" customHeight="1">
      <c r="A24" s="167" t="s">
        <v>154</v>
      </c>
      <c r="B24" s="167"/>
      <c r="C24" s="167"/>
      <c r="D24" s="167"/>
      <c r="E24" s="167"/>
      <c r="F24" s="167"/>
      <c r="G24" s="167"/>
      <c r="H24" s="167"/>
    </row>
    <row r="25" spans="1:8">
      <c r="A25" s="167"/>
      <c r="B25" s="167"/>
      <c r="C25" s="167"/>
      <c r="D25" s="167"/>
      <c r="E25" s="167"/>
      <c r="F25" s="167"/>
      <c r="G25" s="167"/>
      <c r="H25" s="167"/>
    </row>
    <row r="26" spans="1:8">
      <c r="A26" s="70"/>
      <c r="C26" s="70"/>
      <c r="E26" s="70"/>
      <c r="F26" s="70"/>
      <c r="G26" s="70"/>
      <c r="H26" s="70"/>
    </row>
    <row r="27" spans="1:8">
      <c r="A27" s="51" t="s">
        <v>152</v>
      </c>
      <c r="B27" s="52"/>
      <c r="C27" s="33"/>
      <c r="D27" s="78"/>
      <c r="E27" s="29"/>
      <c r="F27" s="29"/>
      <c r="G27" s="33"/>
      <c r="H27" s="33"/>
    </row>
    <row r="28" spans="1:8" ht="15" customHeight="1">
      <c r="A28" s="168" t="s">
        <v>153</v>
      </c>
      <c r="B28" s="168"/>
      <c r="C28" s="168"/>
      <c r="D28" s="168"/>
      <c r="E28" s="168"/>
      <c r="F28" s="168"/>
      <c r="G28" s="168"/>
      <c r="H28" s="168"/>
    </row>
    <row r="29" spans="1:8">
      <c r="A29" s="168"/>
      <c r="B29" s="168"/>
      <c r="C29" s="168"/>
      <c r="D29" s="168"/>
      <c r="E29" s="168"/>
      <c r="F29" s="168"/>
      <c r="G29" s="168"/>
      <c r="H29" s="168"/>
    </row>
    <row r="30" spans="1:8">
      <c r="A30" s="71"/>
      <c r="B30" s="71"/>
      <c r="C30" s="71"/>
      <c r="D30" s="86"/>
      <c r="E30" s="71"/>
      <c r="F30" s="71"/>
      <c r="G30" s="71"/>
      <c r="H30" s="71"/>
    </row>
  </sheetData>
  <mergeCells count="2">
    <mergeCell ref="A24:H25"/>
    <mergeCell ref="A28:H29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170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73">
        <f>Каталог!B2</f>
        <v>7736901201</v>
      </c>
      <c r="C4" s="16" t="str">
        <f>Каталог!C2</f>
        <v>Котел настенный газовый конденсационный одноконутрный GB062-14</v>
      </c>
      <c r="D4" s="87">
        <f>Каталог!D2</f>
        <v>64350</v>
      </c>
      <c r="E4" s="74" t="s">
        <v>106</v>
      </c>
      <c r="F4" s="74">
        <v>1</v>
      </c>
      <c r="G4" s="75">
        <f t="shared" ref="G4:G11" si="0">D4</f>
        <v>64350</v>
      </c>
      <c r="H4" s="76">
        <f t="shared" ref="H4:H11" si="1">G4*F4</f>
        <v>64350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4</v>
      </c>
      <c r="G11" s="44">
        <f t="shared" si="0"/>
        <v>10299</v>
      </c>
      <c r="H11" s="45">
        <f t="shared" si="1"/>
        <v>41196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187571.16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127"/>
      <c r="B22" s="115"/>
      <c r="C22" s="115"/>
      <c r="D22" s="83"/>
      <c r="E22" s="116"/>
      <c r="F22" s="116"/>
      <c r="G22" s="117"/>
      <c r="H22" s="117"/>
    </row>
    <row r="23" spans="1:8">
      <c r="A23" s="47" t="s">
        <v>151</v>
      </c>
      <c r="B23" s="52"/>
      <c r="C23" s="33"/>
      <c r="D23" s="78"/>
      <c r="E23" s="29"/>
      <c r="F23" s="29"/>
      <c r="G23" s="33"/>
      <c r="H23" s="33"/>
    </row>
    <row r="24" spans="1:8" ht="15" customHeight="1">
      <c r="A24" s="167" t="s">
        <v>154</v>
      </c>
      <c r="B24" s="167"/>
      <c r="C24" s="167"/>
      <c r="D24" s="167"/>
      <c r="E24" s="167"/>
      <c r="F24" s="167"/>
      <c r="G24" s="167"/>
      <c r="H24" s="167"/>
    </row>
    <row r="25" spans="1:8">
      <c r="A25" s="167"/>
      <c r="B25" s="167"/>
      <c r="C25" s="167"/>
      <c r="D25" s="167"/>
      <c r="E25" s="167"/>
      <c r="F25" s="167"/>
      <c r="G25" s="167"/>
      <c r="H25" s="167"/>
    </row>
    <row r="26" spans="1:8">
      <c r="A26" s="70"/>
      <c r="C26" s="70"/>
      <c r="E26" s="70"/>
      <c r="F26" s="70"/>
      <c r="G26" s="70"/>
      <c r="H26" s="70"/>
    </row>
    <row r="27" spans="1:8">
      <c r="A27" s="51" t="s">
        <v>152</v>
      </c>
      <c r="B27" s="52"/>
      <c r="C27" s="33"/>
      <c r="D27" s="78"/>
      <c r="E27" s="29"/>
      <c r="F27" s="29"/>
      <c r="G27" s="33"/>
      <c r="H27" s="33"/>
    </row>
    <row r="28" spans="1:8" ht="15" customHeight="1">
      <c r="A28" s="168" t="s">
        <v>153</v>
      </c>
      <c r="B28" s="168"/>
      <c r="C28" s="168"/>
      <c r="D28" s="168"/>
      <c r="E28" s="168"/>
      <c r="F28" s="168"/>
      <c r="G28" s="168"/>
      <c r="H28" s="168"/>
    </row>
    <row r="29" spans="1:8">
      <c r="A29" s="168"/>
      <c r="B29" s="168"/>
      <c r="C29" s="168"/>
      <c r="D29" s="168"/>
      <c r="E29" s="168"/>
      <c r="F29" s="168"/>
      <c r="G29" s="168"/>
      <c r="H29" s="168"/>
    </row>
    <row r="30" spans="1:8">
      <c r="A30" s="71"/>
      <c r="B30" s="71"/>
      <c r="C30" s="71"/>
      <c r="D30" s="86"/>
      <c r="E30" s="71"/>
      <c r="F30" s="71"/>
      <c r="G30" s="71"/>
      <c r="H30" s="71"/>
    </row>
  </sheetData>
  <mergeCells count="2">
    <mergeCell ref="A24:H25"/>
    <mergeCell ref="A28:H29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171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56">
        <f>Каталог!B2</f>
        <v>7736901201</v>
      </c>
      <c r="C4" s="18" t="str">
        <f>Каталог!C2</f>
        <v>Котел настенный газовый конденсационный одноконутрный GB062-14</v>
      </c>
      <c r="D4" s="80">
        <f>Каталог!D2</f>
        <v>64350</v>
      </c>
      <c r="E4" s="35" t="s">
        <v>106</v>
      </c>
      <c r="F4" s="35">
        <v>1</v>
      </c>
      <c r="G4" s="36">
        <f t="shared" ref="G4:G10" si="0">D4</f>
        <v>64350</v>
      </c>
      <c r="H4" s="37">
        <f t="shared" ref="H4:H10" si="1">G4*F4</f>
        <v>64350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Каталог!B27</f>
        <v>7736701045</v>
      </c>
      <c r="C10" s="55" t="str">
        <f>Каталог!C27</f>
        <v>Регулятор Logamatic TC100</v>
      </c>
      <c r="D10" s="82">
        <f>Каталог!D27</f>
        <v>17646</v>
      </c>
      <c r="E10" s="43" t="s">
        <v>106</v>
      </c>
      <c r="F10" s="43">
        <v>1</v>
      </c>
      <c r="G10" s="44">
        <f t="shared" si="0"/>
        <v>17646</v>
      </c>
      <c r="H10" s="45">
        <f t="shared" si="1"/>
        <v>17646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153596.63999999998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62">
        <v>1</v>
      </c>
      <c r="B15" s="53">
        <f>Каталог!B33</f>
        <v>7716780184</v>
      </c>
      <c r="C15" s="53" t="str">
        <f>Каталог!C33</f>
        <v>Адаптер подкл. к дымоходу AZB 931</v>
      </c>
      <c r="D15" s="80">
        <f>Каталог!D33</f>
        <v>969.6</v>
      </c>
      <c r="E15" s="35" t="s">
        <v>106</v>
      </c>
      <c r="F15" s="35">
        <v>1</v>
      </c>
      <c r="G15" s="36">
        <f t="shared" ref="G15:G19" si="2">D15</f>
        <v>969.6</v>
      </c>
      <c r="H15" s="37">
        <f>G15*F15</f>
        <v>969.6</v>
      </c>
    </row>
    <row r="16" spans="1:8">
      <c r="A16" s="49">
        <v>2</v>
      </c>
      <c r="B16" s="53">
        <f>Каталог!B34</f>
        <v>7719002763</v>
      </c>
      <c r="C16" s="53" t="str">
        <f>Каталог!C34</f>
        <v>Концентрическая труба 80/125 500 мм AZB 604/1</v>
      </c>
      <c r="D16" s="80">
        <f>Каталог!D34</f>
        <v>1818.24</v>
      </c>
      <c r="E16" s="39" t="s">
        <v>106</v>
      </c>
      <c r="F16" s="39">
        <v>1</v>
      </c>
      <c r="G16" s="40">
        <f t="shared" si="2"/>
        <v>1818.24</v>
      </c>
      <c r="H16" s="41">
        <f>G16*F16</f>
        <v>1818.24</v>
      </c>
    </row>
    <row r="17" spans="1:8">
      <c r="A17" s="49">
        <v>3</v>
      </c>
      <c r="B17" s="53">
        <f>Каталог!B35</f>
        <v>7719002764</v>
      </c>
      <c r="C17" s="53" t="str">
        <f>Каталог!C35</f>
        <v>Концентрическая труба 80/125 1000 мм  AZB 605/1</v>
      </c>
      <c r="D17" s="80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4</v>
      </c>
      <c r="B18" s="53">
        <f>Каталог!B36</f>
        <v>7719002765</v>
      </c>
      <c r="C18" s="53" t="str">
        <f>Каталог!C36</f>
        <v>Концентрическая труба 80/125 2000 мм AZB 606/1</v>
      </c>
      <c r="D18" s="80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 ht="15.75" thickBot="1">
      <c r="A19" s="63">
        <v>5</v>
      </c>
      <c r="B19" s="64">
        <f>Каталог!B37</f>
        <v>7719002766</v>
      </c>
      <c r="C19" s="64" t="str">
        <f>Каталог!C37</f>
        <v>Колено концентрическое 87* DN80/125 AZB 607/1</v>
      </c>
      <c r="D19" s="84">
        <f>Каталог!D37</f>
        <v>1879.04</v>
      </c>
      <c r="E19" s="43" t="s">
        <v>106</v>
      </c>
      <c r="F19" s="43">
        <v>1</v>
      </c>
      <c r="G19" s="44">
        <f t="shared" si="2"/>
        <v>1879.04</v>
      </c>
      <c r="H19" s="45">
        <f>G19*F19</f>
        <v>1879.04</v>
      </c>
    </row>
    <row r="20" spans="1:8">
      <c r="A20" s="33"/>
      <c r="B20" s="52"/>
      <c r="C20" s="33"/>
      <c r="D20" s="78"/>
      <c r="E20" s="29"/>
      <c r="F20" s="29"/>
      <c r="G20" s="33"/>
      <c r="H20" s="33"/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 ht="15" customHeight="1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 ht="15" customHeight="1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172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56">
        <f>Каталог!B2</f>
        <v>7736901201</v>
      </c>
      <c r="C4" s="18" t="str">
        <f>Каталог!C2</f>
        <v>Котел настенный газовый конденсационный одноконутрный GB062-14</v>
      </c>
      <c r="D4" s="80">
        <f>Каталог!D2</f>
        <v>64350</v>
      </c>
      <c r="E4" s="35" t="s">
        <v>106</v>
      </c>
      <c r="F4" s="35">
        <v>1</v>
      </c>
      <c r="G4" s="36">
        <f t="shared" ref="G4:G10" si="0">D4</f>
        <v>64350</v>
      </c>
      <c r="H4" s="37">
        <f t="shared" ref="H4:H10" si="1">G4*F4</f>
        <v>64350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Каталог!B25</f>
        <v>7738110073</v>
      </c>
      <c r="C10" s="55" t="str">
        <f>Каталог!C25</f>
        <v>Пульт управления RC200</v>
      </c>
      <c r="D10" s="82">
        <f>Каталог!D38</f>
        <v>15088</v>
      </c>
      <c r="E10" s="43" t="s">
        <v>106</v>
      </c>
      <c r="F10" s="43">
        <v>1</v>
      </c>
      <c r="G10" s="44">
        <f t="shared" si="0"/>
        <v>15088</v>
      </c>
      <c r="H10" s="45">
        <f t="shared" si="1"/>
        <v>15088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138758.64000000001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62">
        <v>1</v>
      </c>
      <c r="B15" s="53">
        <f>Каталог!B33</f>
        <v>7716780184</v>
      </c>
      <c r="C15" s="53" t="str">
        <f>Каталог!C33</f>
        <v>Адаптер подкл. к дымоходу AZB 931</v>
      </c>
      <c r="D15" s="80">
        <f>Каталог!D33</f>
        <v>969.6</v>
      </c>
      <c r="E15" s="35" t="s">
        <v>106</v>
      </c>
      <c r="F15" s="35">
        <v>1</v>
      </c>
      <c r="G15" s="36">
        <f t="shared" ref="G15:G19" si="2">D15</f>
        <v>969.6</v>
      </c>
      <c r="H15" s="37">
        <f>G15*F15</f>
        <v>969.6</v>
      </c>
    </row>
    <row r="16" spans="1:8">
      <c r="A16" s="49">
        <v>2</v>
      </c>
      <c r="B16" s="53">
        <f>Каталог!B34</f>
        <v>7719002763</v>
      </c>
      <c r="C16" s="53" t="str">
        <f>Каталог!C34</f>
        <v>Концентрическая труба 80/125 500 мм AZB 604/1</v>
      </c>
      <c r="D16" s="80">
        <f>Каталог!D34</f>
        <v>1818.24</v>
      </c>
      <c r="E16" s="39" t="s">
        <v>106</v>
      </c>
      <c r="F16" s="39">
        <v>1</v>
      </c>
      <c r="G16" s="40">
        <f t="shared" si="2"/>
        <v>1818.24</v>
      </c>
      <c r="H16" s="41">
        <f>G16*F16</f>
        <v>1818.24</v>
      </c>
    </row>
    <row r="17" spans="1:8">
      <c r="A17" s="49">
        <v>3</v>
      </c>
      <c r="B17" s="53">
        <f>Каталог!B35</f>
        <v>7719002764</v>
      </c>
      <c r="C17" s="53" t="str">
        <f>Каталог!C35</f>
        <v>Концентрическая труба 80/125 1000 мм  AZB 605/1</v>
      </c>
      <c r="D17" s="80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4</v>
      </c>
      <c r="B18" s="53">
        <f>Каталог!B36</f>
        <v>7719002765</v>
      </c>
      <c r="C18" s="53" t="str">
        <f>Каталог!C36</f>
        <v>Концентрическая труба 80/125 2000 мм AZB 606/1</v>
      </c>
      <c r="D18" s="80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 ht="15.75" thickBot="1">
      <c r="A19" s="63">
        <v>5</v>
      </c>
      <c r="B19" s="64">
        <f>Каталог!B37</f>
        <v>7719002766</v>
      </c>
      <c r="C19" s="64" t="str">
        <f>Каталог!C37</f>
        <v>Колено концентрическое 87* DN80/125 AZB 607/1</v>
      </c>
      <c r="D19" s="84">
        <f>Каталог!D37</f>
        <v>1879.04</v>
      </c>
      <c r="E19" s="43" t="s">
        <v>106</v>
      </c>
      <c r="F19" s="43">
        <v>1</v>
      </c>
      <c r="G19" s="44">
        <f t="shared" si="2"/>
        <v>1879.04</v>
      </c>
      <c r="H19" s="45">
        <f>G19*F19</f>
        <v>1879.04</v>
      </c>
    </row>
    <row r="20" spans="1:8">
      <c r="A20" s="33"/>
      <c r="B20" s="52"/>
      <c r="C20" s="33"/>
      <c r="D20" s="78"/>
      <c r="E20" s="29"/>
      <c r="F20" s="29"/>
      <c r="G20" s="33"/>
      <c r="H20" s="33"/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 ht="15" customHeight="1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 ht="15" customHeight="1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173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56">
        <f>Каталог!B2</f>
        <v>7736901201</v>
      </c>
      <c r="C4" s="18" t="str">
        <f>Каталог!C2</f>
        <v>Котел настенный газовый конденсационный одноконутрный GB062-14</v>
      </c>
      <c r="D4" s="80">
        <f>Каталог!D2</f>
        <v>64350</v>
      </c>
      <c r="E4" s="74" t="s">
        <v>106</v>
      </c>
      <c r="F4" s="74">
        <v>1</v>
      </c>
      <c r="G4" s="75">
        <f t="shared" ref="G4:G11" si="0">D4</f>
        <v>64350</v>
      </c>
      <c r="H4" s="76">
        <f t="shared" ref="H4:H11" si="1">G4*F4</f>
        <v>64350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2</v>
      </c>
      <c r="G11" s="44">
        <f t="shared" si="0"/>
        <v>10299</v>
      </c>
      <c r="H11" s="45">
        <f t="shared" si="1"/>
        <v>20598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159356.64000000001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127"/>
      <c r="B22" s="115"/>
      <c r="C22" s="115"/>
      <c r="D22" s="83"/>
      <c r="E22" s="116"/>
      <c r="F22" s="116"/>
      <c r="G22" s="117"/>
      <c r="H22" s="117"/>
    </row>
    <row r="23" spans="1:8">
      <c r="A23" s="47" t="s">
        <v>151</v>
      </c>
      <c r="B23" s="52"/>
      <c r="C23" s="33"/>
      <c r="D23" s="78"/>
      <c r="E23" s="29"/>
      <c r="F23" s="29"/>
      <c r="G23" s="33"/>
      <c r="H23" s="33"/>
    </row>
    <row r="24" spans="1:8" ht="15" customHeight="1">
      <c r="A24" s="167" t="s">
        <v>154</v>
      </c>
      <c r="B24" s="167"/>
      <c r="C24" s="167"/>
      <c r="D24" s="167"/>
      <c r="E24" s="167"/>
      <c r="F24" s="167"/>
      <c r="G24" s="167"/>
      <c r="H24" s="167"/>
    </row>
    <row r="25" spans="1:8">
      <c r="A25" s="167"/>
      <c r="B25" s="167"/>
      <c r="C25" s="167"/>
      <c r="D25" s="167"/>
      <c r="E25" s="167"/>
      <c r="F25" s="167"/>
      <c r="G25" s="167"/>
      <c r="H25" s="167"/>
    </row>
    <row r="26" spans="1:8">
      <c r="A26" s="70"/>
      <c r="C26" s="70"/>
      <c r="E26" s="70"/>
      <c r="F26" s="70"/>
      <c r="G26" s="70"/>
      <c r="H26" s="70"/>
    </row>
    <row r="27" spans="1:8">
      <c r="A27" s="51" t="s">
        <v>152</v>
      </c>
      <c r="B27" s="52"/>
      <c r="C27" s="33"/>
      <c r="D27" s="78"/>
      <c r="E27" s="29"/>
      <c r="F27" s="29"/>
      <c r="G27" s="33"/>
      <c r="H27" s="33"/>
    </row>
    <row r="28" spans="1:8" ht="15" customHeight="1">
      <c r="A28" s="168" t="s">
        <v>153</v>
      </c>
      <c r="B28" s="168"/>
      <c r="C28" s="168"/>
      <c r="D28" s="168"/>
      <c r="E28" s="168"/>
      <c r="F28" s="168"/>
      <c r="G28" s="168"/>
      <c r="H28" s="168"/>
    </row>
    <row r="29" spans="1:8">
      <c r="A29" s="168"/>
      <c r="B29" s="168"/>
      <c r="C29" s="168"/>
      <c r="D29" s="168"/>
      <c r="E29" s="168"/>
      <c r="F29" s="168"/>
      <c r="G29" s="168"/>
      <c r="H29" s="168"/>
    </row>
    <row r="30" spans="1:8">
      <c r="A30" s="71"/>
      <c r="B30" s="71"/>
      <c r="C30" s="71"/>
      <c r="D30" s="86"/>
      <c r="E30" s="71"/>
      <c r="F30" s="71"/>
      <c r="G30" s="71"/>
      <c r="H30" s="71"/>
    </row>
  </sheetData>
  <mergeCells count="2">
    <mergeCell ref="A24:H25"/>
    <mergeCell ref="A28:H29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174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56">
        <f>Каталог!B2</f>
        <v>7736901201</v>
      </c>
      <c r="C4" s="18" t="str">
        <f>Каталог!C2</f>
        <v>Котел настенный газовый конденсационный одноконутрный GB062-14</v>
      </c>
      <c r="D4" s="80">
        <f>Каталог!D2</f>
        <v>64350</v>
      </c>
      <c r="E4" s="74" t="s">
        <v>106</v>
      </c>
      <c r="F4" s="74">
        <v>1</v>
      </c>
      <c r="G4" s="75">
        <f t="shared" ref="G4:G11" si="0">D4</f>
        <v>64350</v>
      </c>
      <c r="H4" s="76">
        <f t="shared" ref="H4:H11" si="1">G4*F4</f>
        <v>64350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3</v>
      </c>
      <c r="G11" s="44">
        <f t="shared" si="0"/>
        <v>10299</v>
      </c>
      <c r="H11" s="45">
        <f t="shared" si="1"/>
        <v>30897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169655.64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47" t="s">
        <v>151</v>
      </c>
      <c r="B22" s="52"/>
      <c r="C22" s="33"/>
      <c r="D22" s="78"/>
      <c r="E22" s="29"/>
      <c r="F22" s="29"/>
      <c r="G22" s="33"/>
      <c r="H22" s="33"/>
    </row>
    <row r="23" spans="1:8" ht="15" customHeight="1">
      <c r="A23" s="167" t="s">
        <v>154</v>
      </c>
      <c r="B23" s="167"/>
      <c r="C23" s="167"/>
      <c r="D23" s="167"/>
      <c r="E23" s="167"/>
      <c r="F23" s="167"/>
      <c r="G23" s="167"/>
      <c r="H23" s="167"/>
    </row>
    <row r="24" spans="1:8">
      <c r="A24" s="167"/>
      <c r="B24" s="167"/>
      <c r="C24" s="167"/>
      <c r="D24" s="167"/>
      <c r="E24" s="167"/>
      <c r="F24" s="167"/>
      <c r="G24" s="167"/>
      <c r="H24" s="167"/>
    </row>
    <row r="25" spans="1:8">
      <c r="A25" s="70"/>
      <c r="C25" s="70"/>
      <c r="E25" s="70"/>
      <c r="F25" s="70"/>
      <c r="G25" s="70"/>
      <c r="H25" s="70"/>
    </row>
    <row r="26" spans="1:8">
      <c r="A26" s="51" t="s">
        <v>152</v>
      </c>
      <c r="B26" s="52"/>
      <c r="C26" s="33"/>
      <c r="D26" s="78"/>
      <c r="E26" s="29"/>
      <c r="F26" s="29"/>
      <c r="G26" s="33"/>
      <c r="H26" s="33"/>
    </row>
    <row r="27" spans="1:8" ht="15" customHeight="1">
      <c r="A27" s="168" t="s">
        <v>153</v>
      </c>
      <c r="B27" s="168"/>
      <c r="C27" s="168"/>
      <c r="D27" s="168"/>
      <c r="E27" s="168"/>
      <c r="F27" s="168"/>
      <c r="G27" s="168"/>
      <c r="H27" s="168"/>
    </row>
    <row r="28" spans="1:8">
      <c r="A28" s="168"/>
      <c r="B28" s="168"/>
      <c r="C28" s="168"/>
      <c r="D28" s="168"/>
      <c r="E28" s="168"/>
      <c r="F28" s="168"/>
      <c r="G28" s="168"/>
      <c r="H28" s="168"/>
    </row>
    <row r="29" spans="1:8">
      <c r="A29" s="71"/>
      <c r="B29" s="71"/>
      <c r="C29" s="71"/>
      <c r="D29" s="86"/>
      <c r="E29" s="71"/>
      <c r="F29" s="71"/>
      <c r="G29" s="71"/>
      <c r="H29" s="71"/>
    </row>
  </sheetData>
  <mergeCells count="2">
    <mergeCell ref="A23:H24"/>
    <mergeCell ref="A27:H28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175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56">
        <f>Каталог!B2</f>
        <v>7736901201</v>
      </c>
      <c r="C4" s="18" t="str">
        <f>Каталог!C2</f>
        <v>Котел настенный газовый конденсационный одноконутрный GB062-14</v>
      </c>
      <c r="D4" s="80">
        <f>Каталог!D2</f>
        <v>64350</v>
      </c>
      <c r="E4" s="74" t="s">
        <v>106</v>
      </c>
      <c r="F4" s="74">
        <v>1</v>
      </c>
      <c r="G4" s="75">
        <f t="shared" ref="G4:G11" si="0">D4</f>
        <v>64350</v>
      </c>
      <c r="H4" s="76">
        <f t="shared" ref="H4:H11" si="1">G4*F4</f>
        <v>64350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4</v>
      </c>
      <c r="G11" s="44">
        <f t="shared" si="0"/>
        <v>10299</v>
      </c>
      <c r="H11" s="45">
        <f t="shared" si="1"/>
        <v>41196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179954.64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47" t="s">
        <v>151</v>
      </c>
      <c r="B22" s="52"/>
      <c r="C22" s="33"/>
      <c r="D22" s="78"/>
      <c r="E22" s="29"/>
      <c r="F22" s="29"/>
      <c r="G22" s="33"/>
      <c r="H22" s="33"/>
    </row>
    <row r="23" spans="1:8" ht="15" customHeight="1">
      <c r="A23" s="167" t="s">
        <v>154</v>
      </c>
      <c r="B23" s="167"/>
      <c r="C23" s="167"/>
      <c r="D23" s="167"/>
      <c r="E23" s="167"/>
      <c r="F23" s="167"/>
      <c r="G23" s="167"/>
      <c r="H23" s="167"/>
    </row>
    <row r="24" spans="1:8">
      <c r="A24" s="167"/>
      <c r="B24" s="167"/>
      <c r="C24" s="167"/>
      <c r="D24" s="167"/>
      <c r="E24" s="167"/>
      <c r="F24" s="167"/>
      <c r="G24" s="167"/>
      <c r="H24" s="167"/>
    </row>
    <row r="25" spans="1:8">
      <c r="A25" s="70"/>
      <c r="C25" s="70"/>
      <c r="E25" s="70"/>
      <c r="F25" s="70"/>
      <c r="G25" s="70"/>
      <c r="H25" s="70"/>
    </row>
    <row r="26" spans="1:8">
      <c r="A26" s="51" t="s">
        <v>152</v>
      </c>
      <c r="B26" s="52"/>
      <c r="C26" s="33"/>
      <c r="D26" s="78"/>
      <c r="E26" s="29"/>
      <c r="F26" s="29"/>
      <c r="G26" s="33"/>
      <c r="H26" s="33"/>
    </row>
    <row r="27" spans="1:8" ht="15" customHeight="1">
      <c r="A27" s="168" t="s">
        <v>153</v>
      </c>
      <c r="B27" s="168"/>
      <c r="C27" s="168"/>
      <c r="D27" s="168"/>
      <c r="E27" s="168"/>
      <c r="F27" s="168"/>
      <c r="G27" s="168"/>
      <c r="H27" s="168"/>
    </row>
    <row r="28" spans="1:8">
      <c r="A28" s="168"/>
      <c r="B28" s="168"/>
      <c r="C28" s="168"/>
      <c r="D28" s="168"/>
      <c r="E28" s="168"/>
      <c r="F28" s="168"/>
      <c r="G28" s="168"/>
      <c r="H28" s="168"/>
    </row>
    <row r="29" spans="1:8">
      <c r="A29" s="71"/>
      <c r="B29" s="71"/>
      <c r="C29" s="71"/>
      <c r="D29" s="86"/>
      <c r="E29" s="71"/>
      <c r="F29" s="71"/>
      <c r="G29" s="71"/>
      <c r="H29" s="71"/>
    </row>
  </sheetData>
  <mergeCells count="2">
    <mergeCell ref="A23:H24"/>
    <mergeCell ref="A27:H28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177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35" t="s">
        <v>106</v>
      </c>
      <c r="F4" s="35">
        <v>1</v>
      </c>
      <c r="G4" s="36">
        <f t="shared" ref="G4:G10" si="0">D4</f>
        <v>66207.14</v>
      </c>
      <c r="H4" s="37">
        <f t="shared" ref="H4:H10" si="1">G4*F4</f>
        <v>66207.14</v>
      </c>
    </row>
    <row r="5" spans="1:8">
      <c r="A5" s="38">
        <v>2</v>
      </c>
      <c r="B5" s="54">
        <f>Каталог!B15</f>
        <v>8718542406</v>
      </c>
      <c r="C5" s="54" t="str">
        <f>Каталог!C15</f>
        <v>Бак-водонагреватель Logalux S120/5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Каталог!B20</f>
        <v>63012831</v>
      </c>
      <c r="C7" s="54" t="str">
        <f>Каталог!C20</f>
        <v>Датчик температуры бака-в/н AS1.6</v>
      </c>
      <c r="D7" s="81">
        <f>Каталог!D20</f>
        <v>2112</v>
      </c>
      <c r="E7" s="39" t="s">
        <v>106</v>
      </c>
      <c r="F7" s="39">
        <v>1</v>
      </c>
      <c r="G7" s="40">
        <f t="shared" si="0"/>
        <v>2112</v>
      </c>
      <c r="H7" s="41">
        <f t="shared" si="1"/>
        <v>2112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Каталог!B28</f>
        <v>81146070</v>
      </c>
      <c r="C9" s="54" t="str">
        <f>Каталог!C28</f>
        <v>Мембранный бак д/систем гор. водоснабжения DE 12/10, G ¾, синий</v>
      </c>
      <c r="D9" s="81">
        <f>Каталог!D28</f>
        <v>3840</v>
      </c>
      <c r="E9" s="39" t="s">
        <v>106</v>
      </c>
      <c r="F9" s="39">
        <v>1</v>
      </c>
      <c r="G9" s="40">
        <f t="shared" si="0"/>
        <v>3840</v>
      </c>
      <c r="H9" s="41">
        <f t="shared" si="1"/>
        <v>3840</v>
      </c>
    </row>
    <row r="10" spans="1:8" ht="15.75" thickBot="1">
      <c r="A10" s="42">
        <v>7</v>
      </c>
      <c r="B10" s="55">
        <f>Каталог!B27</f>
        <v>7736701045</v>
      </c>
      <c r="C10" s="55" t="str">
        <f>Каталог!C27</f>
        <v>Регулятор Logamatic TC100</v>
      </c>
      <c r="D10" s="82">
        <f>Каталог!D27</f>
        <v>17646</v>
      </c>
      <c r="E10" s="43" t="s">
        <v>106</v>
      </c>
      <c r="F10" s="43">
        <v>1</v>
      </c>
      <c r="G10" s="44">
        <f t="shared" si="0"/>
        <v>17646</v>
      </c>
      <c r="H10" s="45">
        <f t="shared" si="1"/>
        <v>17646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141873.29999999999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62">
        <v>1</v>
      </c>
      <c r="B15" s="53">
        <f>Каталог!B33</f>
        <v>7716780184</v>
      </c>
      <c r="C15" s="53" t="str">
        <f>Каталог!C33</f>
        <v>Адаптер подкл. к дымоходу AZB 931</v>
      </c>
      <c r="D15" s="80">
        <f>Каталог!D33</f>
        <v>969.6</v>
      </c>
      <c r="E15" s="35" t="s">
        <v>106</v>
      </c>
      <c r="F15" s="35">
        <v>1</v>
      </c>
      <c r="G15" s="36">
        <f t="shared" ref="G15:G19" si="2">D15</f>
        <v>969.6</v>
      </c>
      <c r="H15" s="37">
        <f>G15*F15</f>
        <v>969.6</v>
      </c>
    </row>
    <row r="16" spans="1:8">
      <c r="A16" s="49">
        <v>2</v>
      </c>
      <c r="B16" s="53">
        <f>Каталог!B34</f>
        <v>7719002763</v>
      </c>
      <c r="C16" s="53" t="str">
        <f>Каталог!C34</f>
        <v>Концентрическая труба 80/125 500 мм AZB 604/1</v>
      </c>
      <c r="D16" s="80">
        <f>Каталог!D34</f>
        <v>1818.24</v>
      </c>
      <c r="E16" s="39" t="s">
        <v>106</v>
      </c>
      <c r="F16" s="39">
        <v>1</v>
      </c>
      <c r="G16" s="40">
        <f t="shared" si="2"/>
        <v>1818.24</v>
      </c>
      <c r="H16" s="41">
        <f>G16*F16</f>
        <v>1818.24</v>
      </c>
    </row>
    <row r="17" spans="1:8">
      <c r="A17" s="49">
        <v>3</v>
      </c>
      <c r="B17" s="53">
        <f>Каталог!B35</f>
        <v>7719002764</v>
      </c>
      <c r="C17" s="53" t="str">
        <f>Каталог!C35</f>
        <v>Концентрическая труба 80/125 1000 мм  AZB 605/1</v>
      </c>
      <c r="D17" s="80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4</v>
      </c>
      <c r="B18" s="53">
        <f>Каталог!B36</f>
        <v>7719002765</v>
      </c>
      <c r="C18" s="53" t="str">
        <f>Каталог!C36</f>
        <v>Концентрическая труба 80/125 2000 мм AZB 606/1</v>
      </c>
      <c r="D18" s="80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 ht="15.75" thickBot="1">
      <c r="A19" s="63">
        <v>5</v>
      </c>
      <c r="B19" s="64">
        <f>Каталог!B37</f>
        <v>7719002766</v>
      </c>
      <c r="C19" s="64" t="str">
        <f>Каталог!C37</f>
        <v>Колено концентрическое 87* DN80/125 AZB 607/1</v>
      </c>
      <c r="D19" s="84">
        <f>Каталог!D37</f>
        <v>1879.04</v>
      </c>
      <c r="E19" s="43" t="s">
        <v>106</v>
      </c>
      <c r="F19" s="43">
        <v>1</v>
      </c>
      <c r="G19" s="44">
        <f t="shared" si="2"/>
        <v>1879.04</v>
      </c>
      <c r="H19" s="45">
        <f>G19*F19</f>
        <v>1879.04</v>
      </c>
    </row>
    <row r="20" spans="1:8">
      <c r="A20" s="33"/>
      <c r="B20" s="52"/>
      <c r="C20" s="33"/>
      <c r="D20" s="78"/>
      <c r="E20" s="29"/>
      <c r="F20" s="29"/>
      <c r="G20" s="33"/>
      <c r="H20" s="33"/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176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35" t="s">
        <v>106</v>
      </c>
      <c r="F4" s="35">
        <v>1</v>
      </c>
      <c r="G4" s="36">
        <f t="shared" ref="G4:G10" si="0">D4</f>
        <v>66207.14</v>
      </c>
      <c r="H4" s="37">
        <f t="shared" ref="H4:H10" si="1">G4*F4</f>
        <v>66207.14</v>
      </c>
    </row>
    <row r="5" spans="1:8">
      <c r="A5" s="38">
        <v>2</v>
      </c>
      <c r="B5" s="54">
        <f>Каталог!B15</f>
        <v>8718542406</v>
      </c>
      <c r="C5" s="54" t="str">
        <f>Каталог!C15</f>
        <v>Бак-водонагреватель Logalux S120/5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Каталог!B20</f>
        <v>63012831</v>
      </c>
      <c r="C7" s="54" t="str">
        <f>Каталог!C20</f>
        <v>Датчик температуры бака-в/н AS1.6</v>
      </c>
      <c r="D7" s="81">
        <f>Каталог!D20</f>
        <v>2112</v>
      </c>
      <c r="E7" s="39" t="s">
        <v>106</v>
      </c>
      <c r="F7" s="39">
        <v>1</v>
      </c>
      <c r="G7" s="40">
        <f t="shared" si="0"/>
        <v>2112</v>
      </c>
      <c r="H7" s="41">
        <f t="shared" si="1"/>
        <v>2112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Каталог!B28</f>
        <v>81146070</v>
      </c>
      <c r="C9" s="54" t="str">
        <f>Каталог!C28</f>
        <v>Мембранный бак д/систем гор. водоснабжения DE 12/10, G ¾, синий</v>
      </c>
      <c r="D9" s="81">
        <f>Каталог!D28</f>
        <v>3840</v>
      </c>
      <c r="E9" s="39" t="s">
        <v>106</v>
      </c>
      <c r="F9" s="39">
        <v>1</v>
      </c>
      <c r="G9" s="40">
        <f t="shared" si="0"/>
        <v>3840</v>
      </c>
      <c r="H9" s="41">
        <f t="shared" si="1"/>
        <v>3840</v>
      </c>
    </row>
    <row r="10" spans="1:8" ht="15.75" thickBot="1">
      <c r="A10" s="42">
        <v>7</v>
      </c>
      <c r="B10" s="55">
        <f>Каталог!B25</f>
        <v>7738110073</v>
      </c>
      <c r="C10" s="55" t="str">
        <f>Каталог!C25</f>
        <v>Пульт управления RC200</v>
      </c>
      <c r="D10" s="82">
        <f>Каталог!D38</f>
        <v>15088</v>
      </c>
      <c r="E10" s="43" t="s">
        <v>106</v>
      </c>
      <c r="F10" s="43">
        <v>1</v>
      </c>
      <c r="G10" s="44">
        <f t="shared" si="0"/>
        <v>15088</v>
      </c>
      <c r="H10" s="45">
        <f t="shared" si="1"/>
        <v>15088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139315.29999999999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62">
        <v>1</v>
      </c>
      <c r="B15" s="53">
        <f>Каталог!B33</f>
        <v>7716780184</v>
      </c>
      <c r="C15" s="53" t="str">
        <f>Каталог!C33</f>
        <v>Адаптер подкл. к дымоходу AZB 931</v>
      </c>
      <c r="D15" s="80">
        <f>Каталог!D33</f>
        <v>969.6</v>
      </c>
      <c r="E15" s="35" t="s">
        <v>106</v>
      </c>
      <c r="F15" s="35">
        <v>1</v>
      </c>
      <c r="G15" s="36">
        <f t="shared" ref="G15:G19" si="2">D15</f>
        <v>969.6</v>
      </c>
      <c r="H15" s="37">
        <f>G15*F15</f>
        <v>969.6</v>
      </c>
    </row>
    <row r="16" spans="1:8">
      <c r="A16" s="49">
        <v>2</v>
      </c>
      <c r="B16" s="53">
        <f>Каталог!B34</f>
        <v>7719002763</v>
      </c>
      <c r="C16" s="53" t="str">
        <f>Каталог!C34</f>
        <v>Концентрическая труба 80/125 500 мм AZB 604/1</v>
      </c>
      <c r="D16" s="80">
        <f>Каталог!D34</f>
        <v>1818.24</v>
      </c>
      <c r="E16" s="39" t="s">
        <v>106</v>
      </c>
      <c r="F16" s="39">
        <v>1</v>
      </c>
      <c r="G16" s="40">
        <f t="shared" si="2"/>
        <v>1818.24</v>
      </c>
      <c r="H16" s="41">
        <f>G16*F16</f>
        <v>1818.24</v>
      </c>
    </row>
    <row r="17" spans="1:8">
      <c r="A17" s="49">
        <v>3</v>
      </c>
      <c r="B17" s="53">
        <f>Каталог!B35</f>
        <v>7719002764</v>
      </c>
      <c r="C17" s="53" t="str">
        <f>Каталог!C35</f>
        <v>Концентрическая труба 80/125 1000 мм  AZB 605/1</v>
      </c>
      <c r="D17" s="80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4</v>
      </c>
      <c r="B18" s="53">
        <f>Каталог!B36</f>
        <v>7719002765</v>
      </c>
      <c r="C18" s="53" t="str">
        <f>Каталог!C36</f>
        <v>Концентрическая труба 80/125 2000 мм AZB 606/1</v>
      </c>
      <c r="D18" s="80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 ht="15.75" thickBot="1">
      <c r="A19" s="63">
        <v>5</v>
      </c>
      <c r="B19" s="64">
        <f>Каталог!B37</f>
        <v>7719002766</v>
      </c>
      <c r="C19" s="64" t="str">
        <f>Каталог!C37</f>
        <v>Колено концентрическое 87* DN80/125 AZB 607/1</v>
      </c>
      <c r="D19" s="84">
        <f>Каталог!D37</f>
        <v>1879.04</v>
      </c>
      <c r="E19" s="43" t="s">
        <v>106</v>
      </c>
      <c r="F19" s="43">
        <v>1</v>
      </c>
      <c r="G19" s="44">
        <f t="shared" si="2"/>
        <v>1879.04</v>
      </c>
      <c r="H19" s="45">
        <f>G19*F19</f>
        <v>1879.04</v>
      </c>
    </row>
    <row r="20" spans="1:8">
      <c r="A20" s="33"/>
      <c r="B20" s="52"/>
      <c r="C20" s="33"/>
      <c r="D20" s="78"/>
      <c r="E20" s="29"/>
      <c r="F20" s="29"/>
      <c r="G20" s="33"/>
      <c r="H20" s="33"/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9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178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74" t="s">
        <v>106</v>
      </c>
      <c r="F4" s="74">
        <v>1</v>
      </c>
      <c r="G4" s="75">
        <f t="shared" ref="G4:G11" si="0">D4</f>
        <v>66207.14</v>
      </c>
      <c r="H4" s="76">
        <f t="shared" ref="H4:H11" si="1">G4*F4</f>
        <v>66207.14</v>
      </c>
    </row>
    <row r="5" spans="1:8">
      <c r="A5" s="38">
        <v>2</v>
      </c>
      <c r="B5" s="54">
        <f>Каталог!B15</f>
        <v>8718542406</v>
      </c>
      <c r="C5" s="54" t="str">
        <f>Каталог!C15</f>
        <v>Бак-водонагреватель Logalux S120/5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Каталог!B20</f>
        <v>63012831</v>
      </c>
      <c r="C7" s="54" t="str">
        <f>Каталог!C20</f>
        <v>Датчик температуры бака-в/н AS1.6</v>
      </c>
      <c r="D7" s="81">
        <f>Каталог!D20</f>
        <v>2112</v>
      </c>
      <c r="E7" s="39" t="s">
        <v>106</v>
      </c>
      <c r="F7" s="39">
        <v>1</v>
      </c>
      <c r="G7" s="40">
        <f t="shared" si="0"/>
        <v>2112</v>
      </c>
      <c r="H7" s="41">
        <f t="shared" si="1"/>
        <v>2112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Каталог!B28</f>
        <v>81146070</v>
      </c>
      <c r="C9" s="54" t="str">
        <f>Каталог!C28</f>
        <v>Мембранный бак д/систем гор. водоснабжения DE 12/10, G ¾, синий</v>
      </c>
      <c r="D9" s="81">
        <f>Каталог!D28</f>
        <v>3840</v>
      </c>
      <c r="E9" s="39" t="s">
        <v>106</v>
      </c>
      <c r="F9" s="39">
        <v>1</v>
      </c>
      <c r="G9" s="40">
        <f t="shared" si="0"/>
        <v>3840</v>
      </c>
      <c r="H9" s="41">
        <f t="shared" si="1"/>
        <v>3840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2</v>
      </c>
      <c r="G11" s="44">
        <f t="shared" si="0"/>
        <v>10299</v>
      </c>
      <c r="H11" s="45">
        <f t="shared" si="1"/>
        <v>20598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159913.29999999999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47" t="s">
        <v>151</v>
      </c>
      <c r="B22" s="52"/>
      <c r="C22" s="33"/>
      <c r="D22" s="78"/>
      <c r="E22" s="29"/>
      <c r="F22" s="29"/>
      <c r="G22" s="33"/>
      <c r="H22" s="33"/>
    </row>
    <row r="23" spans="1:8">
      <c r="A23" s="167" t="s">
        <v>154</v>
      </c>
      <c r="B23" s="167"/>
      <c r="C23" s="167"/>
      <c r="D23" s="167"/>
      <c r="E23" s="167"/>
      <c r="F23" s="167"/>
      <c r="G23" s="167"/>
      <c r="H23" s="167"/>
    </row>
    <row r="24" spans="1:8">
      <c r="A24" s="167"/>
      <c r="B24" s="167"/>
      <c r="C24" s="167"/>
      <c r="D24" s="167"/>
      <c r="E24" s="167"/>
      <c r="F24" s="167"/>
      <c r="G24" s="167"/>
      <c r="H24" s="167"/>
    </row>
    <row r="25" spans="1:8">
      <c r="A25" s="70"/>
      <c r="C25" s="70"/>
      <c r="E25" s="70"/>
      <c r="F25" s="70"/>
      <c r="G25" s="70"/>
      <c r="H25" s="70"/>
    </row>
    <row r="26" spans="1:8">
      <c r="A26" s="51" t="s">
        <v>152</v>
      </c>
      <c r="B26" s="52"/>
      <c r="C26" s="33"/>
      <c r="D26" s="78"/>
      <c r="E26" s="29"/>
      <c r="F26" s="29"/>
      <c r="G26" s="33"/>
      <c r="H26" s="33"/>
    </row>
    <row r="27" spans="1:8">
      <c r="A27" s="168" t="s">
        <v>153</v>
      </c>
      <c r="B27" s="168"/>
      <c r="C27" s="168"/>
      <c r="D27" s="168"/>
      <c r="E27" s="168"/>
      <c r="F27" s="168"/>
      <c r="G27" s="168"/>
      <c r="H27" s="168"/>
    </row>
    <row r="28" spans="1:8">
      <c r="A28" s="168"/>
      <c r="B28" s="168"/>
      <c r="C28" s="168"/>
      <c r="D28" s="168"/>
      <c r="E28" s="168"/>
      <c r="F28" s="168"/>
      <c r="G28" s="168"/>
      <c r="H28" s="168"/>
    </row>
    <row r="29" spans="1:8">
      <c r="A29" s="71"/>
      <c r="B29" s="71"/>
      <c r="C29" s="71"/>
      <c r="D29" s="86"/>
      <c r="E29" s="71"/>
      <c r="F29" s="71"/>
      <c r="G29" s="71"/>
      <c r="H29" s="71"/>
    </row>
  </sheetData>
  <mergeCells count="2">
    <mergeCell ref="A23:H24"/>
    <mergeCell ref="A27:H28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5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156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56">
        <f>Каталог!B2</f>
        <v>7736901201</v>
      </c>
      <c r="C4" s="18" t="str">
        <f>Каталог!C2</f>
        <v>Котел настенный газовый конденсационный одноконутрный GB062-14</v>
      </c>
      <c r="D4" s="80">
        <f>Каталог!D2</f>
        <v>64350</v>
      </c>
      <c r="E4" s="35" t="s">
        <v>106</v>
      </c>
      <c r="F4" s="35">
        <v>1</v>
      </c>
      <c r="G4" s="36">
        <f t="shared" ref="G4:G10" si="0">D4</f>
        <v>64350</v>
      </c>
      <c r="H4" s="37">
        <f t="shared" ref="H4:H10" si="1">G4*F4</f>
        <v>64350</v>
      </c>
    </row>
    <row r="5" spans="1:8">
      <c r="A5" s="38">
        <v>2</v>
      </c>
      <c r="B5" s="54">
        <f>Каталог!B15</f>
        <v>8718542406</v>
      </c>
      <c r="C5" s="54" t="str">
        <f>Каталог!C15</f>
        <v>Бак-водонагреватель Logalux S120/5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Каталог!B20</f>
        <v>63012831</v>
      </c>
      <c r="C7" s="54" t="str">
        <f>Каталог!C20</f>
        <v>Датчик температуры бака-в/н AS1.6</v>
      </c>
      <c r="D7" s="81">
        <f>Каталог!D20</f>
        <v>2112</v>
      </c>
      <c r="E7" s="39" t="s">
        <v>106</v>
      </c>
      <c r="F7" s="39">
        <v>1</v>
      </c>
      <c r="G7" s="40">
        <f t="shared" si="0"/>
        <v>2112</v>
      </c>
      <c r="H7" s="41">
        <f t="shared" si="1"/>
        <v>2112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Каталог!B28</f>
        <v>81146070</v>
      </c>
      <c r="C9" s="54" t="str">
        <f>Каталог!C28</f>
        <v>Мембранный бак д/систем гор. водоснабжения DE 12/10, G ¾, синий</v>
      </c>
      <c r="D9" s="81">
        <f>Каталог!D28</f>
        <v>3840</v>
      </c>
      <c r="E9" s="39" t="s">
        <v>106</v>
      </c>
      <c r="F9" s="39">
        <v>1</v>
      </c>
      <c r="G9" s="40">
        <f t="shared" si="0"/>
        <v>3840</v>
      </c>
      <c r="H9" s="41">
        <f t="shared" si="1"/>
        <v>3840</v>
      </c>
    </row>
    <row r="10" spans="1:8" ht="15.75" thickBot="1">
      <c r="A10" s="42">
        <v>7</v>
      </c>
      <c r="B10" s="55">
        <f>Каталог!B27</f>
        <v>7736701045</v>
      </c>
      <c r="C10" s="55" t="str">
        <f>Каталог!C27</f>
        <v>Регулятор Logamatic TC100</v>
      </c>
      <c r="D10" s="82">
        <f>Каталог!D27</f>
        <v>17646</v>
      </c>
      <c r="E10" s="43" t="s">
        <v>106</v>
      </c>
      <c r="F10" s="43">
        <v>1</v>
      </c>
      <c r="G10" s="44">
        <f t="shared" si="0"/>
        <v>17646</v>
      </c>
      <c r="H10" s="45">
        <f t="shared" si="1"/>
        <v>17646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140016.16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62">
        <v>1</v>
      </c>
      <c r="B15" s="53">
        <f>Каталог!B33</f>
        <v>7716780184</v>
      </c>
      <c r="C15" s="53" t="str">
        <f>Каталог!C33</f>
        <v>Адаптер подкл. к дымоходу AZB 931</v>
      </c>
      <c r="D15" s="80">
        <f>Каталог!D33</f>
        <v>969.6</v>
      </c>
      <c r="E15" s="35" t="s">
        <v>106</v>
      </c>
      <c r="F15" s="35">
        <v>1</v>
      </c>
      <c r="G15" s="36">
        <f t="shared" ref="G15:G19" si="2">D15</f>
        <v>969.6</v>
      </c>
      <c r="H15" s="37">
        <f>G15*F15</f>
        <v>969.6</v>
      </c>
    </row>
    <row r="16" spans="1:8">
      <c r="A16" s="49">
        <v>2</v>
      </c>
      <c r="B16" s="53">
        <f>Каталог!B34</f>
        <v>7719002763</v>
      </c>
      <c r="C16" s="53" t="str">
        <f>Каталог!C34</f>
        <v>Концентрическая труба 80/125 500 мм AZB 604/1</v>
      </c>
      <c r="D16" s="80">
        <f>Каталог!D34</f>
        <v>1818.24</v>
      </c>
      <c r="E16" s="39" t="s">
        <v>106</v>
      </c>
      <c r="F16" s="39">
        <v>1</v>
      </c>
      <c r="G16" s="40">
        <f t="shared" si="2"/>
        <v>1818.24</v>
      </c>
      <c r="H16" s="41">
        <f>G16*F16</f>
        <v>1818.24</v>
      </c>
    </row>
    <row r="17" spans="1:8">
      <c r="A17" s="49">
        <v>3</v>
      </c>
      <c r="B17" s="53">
        <f>Каталог!B35</f>
        <v>7719002764</v>
      </c>
      <c r="C17" s="53" t="str">
        <f>Каталог!C35</f>
        <v>Концентрическая труба 80/125 1000 мм  AZB 605/1</v>
      </c>
      <c r="D17" s="80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4</v>
      </c>
      <c r="B18" s="53">
        <f>Каталог!B36</f>
        <v>7719002765</v>
      </c>
      <c r="C18" s="53" t="str">
        <f>Каталог!C36</f>
        <v>Концентрическая труба 80/125 2000 мм AZB 606/1</v>
      </c>
      <c r="D18" s="80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 ht="15.75" thickBot="1">
      <c r="A19" s="63">
        <v>5</v>
      </c>
      <c r="B19" s="64">
        <f>Каталог!B37</f>
        <v>7719002766</v>
      </c>
      <c r="C19" s="64" t="str">
        <f>Каталог!C37</f>
        <v>Колено концентрическое 87* DN80/125 AZB 607/1</v>
      </c>
      <c r="D19" s="84">
        <f>Каталог!D37</f>
        <v>1879.04</v>
      </c>
      <c r="E19" s="43" t="s">
        <v>106</v>
      </c>
      <c r="F19" s="43">
        <v>1</v>
      </c>
      <c r="G19" s="44">
        <f t="shared" si="2"/>
        <v>1879.04</v>
      </c>
      <c r="H19" s="45">
        <f>G19*F19</f>
        <v>1879.04</v>
      </c>
    </row>
    <row r="20" spans="1:8">
      <c r="A20" s="33"/>
      <c r="B20" s="52"/>
      <c r="C20" s="33"/>
      <c r="D20" s="78"/>
      <c r="E20" s="29"/>
      <c r="F20" s="29"/>
      <c r="G20" s="33"/>
      <c r="H20" s="33"/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 ht="15" customHeight="1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50"/>
      <c r="C24" s="50"/>
      <c r="E24" s="50"/>
      <c r="F24" s="50"/>
      <c r="G24" s="50"/>
      <c r="H24" s="5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 ht="15" customHeight="1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9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179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74" t="s">
        <v>106</v>
      </c>
      <c r="F4" s="74">
        <v>1</v>
      </c>
      <c r="G4" s="75">
        <f t="shared" ref="G4:G11" si="0">D4</f>
        <v>66207.14</v>
      </c>
      <c r="H4" s="76">
        <f t="shared" ref="H4:H11" si="1">G4*F4</f>
        <v>66207.14</v>
      </c>
    </row>
    <row r="5" spans="1:8">
      <c r="A5" s="38">
        <v>2</v>
      </c>
      <c r="B5" s="54">
        <f>Каталог!B15</f>
        <v>8718542406</v>
      </c>
      <c r="C5" s="54" t="str">
        <f>Каталог!C15</f>
        <v>Бак-водонагреватель Logalux S120/5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Каталог!B20</f>
        <v>63012831</v>
      </c>
      <c r="C7" s="54" t="str">
        <f>Каталог!C20</f>
        <v>Датчик температуры бака-в/н AS1.6</v>
      </c>
      <c r="D7" s="81">
        <f>Каталог!D20</f>
        <v>2112</v>
      </c>
      <c r="E7" s="39" t="s">
        <v>106</v>
      </c>
      <c r="F7" s="39">
        <v>1</v>
      </c>
      <c r="G7" s="40">
        <f t="shared" si="0"/>
        <v>2112</v>
      </c>
      <c r="H7" s="41">
        <f t="shared" si="1"/>
        <v>2112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Каталог!B28</f>
        <v>81146070</v>
      </c>
      <c r="C9" s="54" t="str">
        <f>Каталог!C28</f>
        <v>Мембранный бак д/систем гор. водоснабжения DE 12/10, G ¾, синий</v>
      </c>
      <c r="D9" s="81">
        <f>Каталог!D28</f>
        <v>3840</v>
      </c>
      <c r="E9" s="39" t="s">
        <v>106</v>
      </c>
      <c r="F9" s="39">
        <v>1</v>
      </c>
      <c r="G9" s="40">
        <f t="shared" si="0"/>
        <v>3840</v>
      </c>
      <c r="H9" s="41">
        <f t="shared" si="1"/>
        <v>3840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3</v>
      </c>
      <c r="G11" s="44">
        <f t="shared" si="0"/>
        <v>10299</v>
      </c>
      <c r="H11" s="45">
        <f t="shared" si="1"/>
        <v>30897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170212.3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47" t="s">
        <v>151</v>
      </c>
      <c r="B22" s="52"/>
      <c r="C22" s="33"/>
      <c r="D22" s="78"/>
      <c r="E22" s="29"/>
      <c r="F22" s="29"/>
      <c r="G22" s="33"/>
      <c r="H22" s="33"/>
    </row>
    <row r="23" spans="1:8">
      <c r="A23" s="167" t="s">
        <v>154</v>
      </c>
      <c r="B23" s="167"/>
      <c r="C23" s="167"/>
      <c r="D23" s="167"/>
      <c r="E23" s="167"/>
      <c r="F23" s="167"/>
      <c r="G23" s="167"/>
      <c r="H23" s="167"/>
    </row>
    <row r="24" spans="1:8">
      <c r="A24" s="167"/>
      <c r="B24" s="167"/>
      <c r="C24" s="167"/>
      <c r="D24" s="167"/>
      <c r="E24" s="167"/>
      <c r="F24" s="167"/>
      <c r="G24" s="167"/>
      <c r="H24" s="167"/>
    </row>
    <row r="25" spans="1:8">
      <c r="A25" s="70"/>
      <c r="C25" s="70"/>
      <c r="E25" s="70"/>
      <c r="F25" s="70"/>
      <c r="G25" s="70"/>
      <c r="H25" s="70"/>
    </row>
    <row r="26" spans="1:8">
      <c r="A26" s="51" t="s">
        <v>152</v>
      </c>
      <c r="B26" s="52"/>
      <c r="C26" s="33"/>
      <c r="D26" s="78"/>
      <c r="E26" s="29"/>
      <c r="F26" s="29"/>
      <c r="G26" s="33"/>
      <c r="H26" s="33"/>
    </row>
    <row r="27" spans="1:8">
      <c r="A27" s="168" t="s">
        <v>153</v>
      </c>
      <c r="B27" s="168"/>
      <c r="C27" s="168"/>
      <c r="D27" s="168"/>
      <c r="E27" s="168"/>
      <c r="F27" s="168"/>
      <c r="G27" s="168"/>
      <c r="H27" s="168"/>
    </row>
    <row r="28" spans="1:8">
      <c r="A28" s="168"/>
      <c r="B28" s="168"/>
      <c r="C28" s="168"/>
      <c r="D28" s="168"/>
      <c r="E28" s="168"/>
      <c r="F28" s="168"/>
      <c r="G28" s="168"/>
      <c r="H28" s="168"/>
    </row>
    <row r="29" spans="1:8">
      <c r="A29" s="71"/>
      <c r="B29" s="71"/>
      <c r="C29" s="71"/>
      <c r="D29" s="86"/>
      <c r="E29" s="71"/>
      <c r="F29" s="71"/>
      <c r="G29" s="71"/>
      <c r="H29" s="71"/>
    </row>
  </sheetData>
  <mergeCells count="2">
    <mergeCell ref="A23:H24"/>
    <mergeCell ref="A27:H28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9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180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74" t="s">
        <v>106</v>
      </c>
      <c r="F4" s="74">
        <v>1</v>
      </c>
      <c r="G4" s="75">
        <f t="shared" ref="G4:G11" si="0">D4</f>
        <v>66207.14</v>
      </c>
      <c r="H4" s="76">
        <f t="shared" ref="H4:H11" si="1">G4*F4</f>
        <v>66207.14</v>
      </c>
    </row>
    <row r="5" spans="1:8">
      <c r="A5" s="38">
        <v>2</v>
      </c>
      <c r="B5" s="54">
        <f>Каталог!B15</f>
        <v>8718542406</v>
      </c>
      <c r="C5" s="54" t="str">
        <f>Каталог!C15</f>
        <v>Бак-водонагреватель Logalux S120/5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Каталог!B20</f>
        <v>63012831</v>
      </c>
      <c r="C7" s="54" t="str">
        <f>Каталог!C20</f>
        <v>Датчик температуры бака-в/н AS1.6</v>
      </c>
      <c r="D7" s="81">
        <f>Каталог!D20</f>
        <v>2112</v>
      </c>
      <c r="E7" s="39" t="s">
        <v>106</v>
      </c>
      <c r="F7" s="39">
        <v>1</v>
      </c>
      <c r="G7" s="40">
        <f t="shared" si="0"/>
        <v>2112</v>
      </c>
      <c r="H7" s="41">
        <f t="shared" si="1"/>
        <v>2112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Каталог!B28</f>
        <v>81146070</v>
      </c>
      <c r="C9" s="54" t="str">
        <f>Каталог!C28</f>
        <v>Мембранный бак д/систем гор. водоснабжения DE 12/10, G ¾, синий</v>
      </c>
      <c r="D9" s="81">
        <f>Каталог!D28</f>
        <v>3840</v>
      </c>
      <c r="E9" s="39" t="s">
        <v>106</v>
      </c>
      <c r="F9" s="39">
        <v>1</v>
      </c>
      <c r="G9" s="40">
        <f t="shared" si="0"/>
        <v>3840</v>
      </c>
      <c r="H9" s="41">
        <f t="shared" si="1"/>
        <v>3840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4</v>
      </c>
      <c r="G11" s="44">
        <f t="shared" si="0"/>
        <v>10299</v>
      </c>
      <c r="H11" s="45">
        <f t="shared" si="1"/>
        <v>41196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180511.3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47" t="s">
        <v>151</v>
      </c>
      <c r="B22" s="52"/>
      <c r="C22" s="33"/>
      <c r="D22" s="78"/>
      <c r="E22" s="29"/>
      <c r="F22" s="29"/>
      <c r="G22" s="33"/>
      <c r="H22" s="33"/>
    </row>
    <row r="23" spans="1:8">
      <c r="A23" s="167" t="s">
        <v>154</v>
      </c>
      <c r="B23" s="167"/>
      <c r="C23" s="167"/>
      <c r="D23" s="167"/>
      <c r="E23" s="167"/>
      <c r="F23" s="167"/>
      <c r="G23" s="167"/>
      <c r="H23" s="167"/>
    </row>
    <row r="24" spans="1:8">
      <c r="A24" s="167"/>
      <c r="B24" s="167"/>
      <c r="C24" s="167"/>
      <c r="D24" s="167"/>
      <c r="E24" s="167"/>
      <c r="F24" s="167"/>
      <c r="G24" s="167"/>
      <c r="H24" s="167"/>
    </row>
    <row r="25" spans="1:8">
      <c r="A25" s="70"/>
      <c r="C25" s="70"/>
      <c r="E25" s="70"/>
      <c r="F25" s="70"/>
      <c r="G25" s="70"/>
      <c r="H25" s="70"/>
    </row>
    <row r="26" spans="1:8">
      <c r="A26" s="51" t="s">
        <v>152</v>
      </c>
      <c r="B26" s="52"/>
      <c r="C26" s="33"/>
      <c r="D26" s="78"/>
      <c r="E26" s="29"/>
      <c r="F26" s="29"/>
      <c r="G26" s="33"/>
      <c r="H26" s="33"/>
    </row>
    <row r="27" spans="1:8">
      <c r="A27" s="168" t="s">
        <v>153</v>
      </c>
      <c r="B27" s="168"/>
      <c r="C27" s="168"/>
      <c r="D27" s="168"/>
      <c r="E27" s="168"/>
      <c r="F27" s="168"/>
      <c r="G27" s="168"/>
      <c r="H27" s="168"/>
    </row>
    <row r="28" spans="1:8">
      <c r="A28" s="168"/>
      <c r="B28" s="168"/>
      <c r="C28" s="168"/>
      <c r="D28" s="168"/>
      <c r="E28" s="168"/>
      <c r="F28" s="168"/>
      <c r="G28" s="168"/>
      <c r="H28" s="168"/>
    </row>
    <row r="29" spans="1:8">
      <c r="A29" s="71"/>
      <c r="B29" s="71"/>
      <c r="C29" s="71"/>
      <c r="D29" s="86"/>
      <c r="E29" s="71"/>
      <c r="F29" s="71"/>
      <c r="G29" s="71"/>
      <c r="H29" s="71"/>
    </row>
  </sheetData>
  <mergeCells count="2">
    <mergeCell ref="A23:H24"/>
    <mergeCell ref="A27:H28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D9" sqref="D9"/>
    </sheetView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181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35" t="s">
        <v>106</v>
      </c>
      <c r="F4" s="35">
        <v>1</v>
      </c>
      <c r="G4" s="36">
        <f t="shared" ref="G4:G10" si="0">D4</f>
        <v>66207.14</v>
      </c>
      <c r="H4" s="37">
        <f t="shared" ref="H4:H10" si="1">G4*F4</f>
        <v>66207.14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Каталог!B27</f>
        <v>7736701045</v>
      </c>
      <c r="C10" s="55" t="str">
        <f>Каталог!C27</f>
        <v>Регулятор Logamatic TC100</v>
      </c>
      <c r="D10" s="82">
        <f>Каталог!D27</f>
        <v>17646</v>
      </c>
      <c r="E10" s="43" t="s">
        <v>106</v>
      </c>
      <c r="F10" s="43">
        <v>1</v>
      </c>
      <c r="G10" s="44">
        <f t="shared" si="0"/>
        <v>17646</v>
      </c>
      <c r="H10" s="45">
        <f t="shared" si="1"/>
        <v>17646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150790.29999999999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62">
        <v>1</v>
      </c>
      <c r="B15" s="53">
        <f>Каталог!B33</f>
        <v>7716780184</v>
      </c>
      <c r="C15" s="53" t="str">
        <f>Каталог!C33</f>
        <v>Адаптер подкл. к дымоходу AZB 931</v>
      </c>
      <c r="D15" s="80">
        <f>Каталог!D33</f>
        <v>969.6</v>
      </c>
      <c r="E15" s="35" t="s">
        <v>106</v>
      </c>
      <c r="F15" s="35">
        <v>1</v>
      </c>
      <c r="G15" s="36">
        <f t="shared" ref="G15:G19" si="2">D15</f>
        <v>969.6</v>
      </c>
      <c r="H15" s="37">
        <f>G15*F15</f>
        <v>969.6</v>
      </c>
    </row>
    <row r="16" spans="1:8">
      <c r="A16" s="49">
        <v>2</v>
      </c>
      <c r="B16" s="53">
        <f>Каталог!B34</f>
        <v>7719002763</v>
      </c>
      <c r="C16" s="53" t="str">
        <f>Каталог!C34</f>
        <v>Концентрическая труба 80/125 500 мм AZB 604/1</v>
      </c>
      <c r="D16" s="80">
        <f>Каталог!D34</f>
        <v>1818.24</v>
      </c>
      <c r="E16" s="39" t="s">
        <v>106</v>
      </c>
      <c r="F16" s="39">
        <v>1</v>
      </c>
      <c r="G16" s="40">
        <f t="shared" si="2"/>
        <v>1818.24</v>
      </c>
      <c r="H16" s="41">
        <f>G16*F16</f>
        <v>1818.24</v>
      </c>
    </row>
    <row r="17" spans="1:8">
      <c r="A17" s="49">
        <v>3</v>
      </c>
      <c r="B17" s="53">
        <f>Каталог!B35</f>
        <v>7719002764</v>
      </c>
      <c r="C17" s="53" t="str">
        <f>Каталог!C35</f>
        <v>Концентрическая труба 80/125 1000 мм  AZB 605/1</v>
      </c>
      <c r="D17" s="80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4</v>
      </c>
      <c r="B18" s="53">
        <f>Каталог!B36</f>
        <v>7719002765</v>
      </c>
      <c r="C18" s="53" t="str">
        <f>Каталог!C36</f>
        <v>Концентрическая труба 80/125 2000 мм AZB 606/1</v>
      </c>
      <c r="D18" s="80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 ht="15.75" thickBot="1">
      <c r="A19" s="63">
        <v>5</v>
      </c>
      <c r="B19" s="64">
        <f>Каталог!B37</f>
        <v>7719002766</v>
      </c>
      <c r="C19" s="64" t="str">
        <f>Каталог!C37</f>
        <v>Колено концентрическое 87* DN80/125 AZB 607/1</v>
      </c>
      <c r="D19" s="84">
        <f>Каталог!D37</f>
        <v>1879.04</v>
      </c>
      <c r="E19" s="43" t="s">
        <v>106</v>
      </c>
      <c r="F19" s="43">
        <v>1</v>
      </c>
      <c r="G19" s="44">
        <f t="shared" si="2"/>
        <v>1879.04</v>
      </c>
      <c r="H19" s="45">
        <f>G19*F19</f>
        <v>1879.04</v>
      </c>
    </row>
    <row r="20" spans="1:8">
      <c r="A20" s="33"/>
      <c r="B20" s="52"/>
      <c r="C20" s="33"/>
      <c r="D20" s="78"/>
      <c r="E20" s="29"/>
      <c r="F20" s="29"/>
      <c r="G20" s="33"/>
      <c r="H20" s="33"/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182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35" t="s">
        <v>106</v>
      </c>
      <c r="F4" s="35">
        <v>1</v>
      </c>
      <c r="G4" s="36">
        <f t="shared" ref="G4:G10" si="0">D4</f>
        <v>66207.14</v>
      </c>
      <c r="H4" s="37">
        <f t="shared" ref="H4:H10" si="1">G4*F4</f>
        <v>66207.14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Каталог!B25</f>
        <v>7738110073</v>
      </c>
      <c r="C10" s="55" t="str">
        <f>Каталог!C25</f>
        <v>Пульт управления RC200</v>
      </c>
      <c r="D10" s="82">
        <f>Каталог!D38</f>
        <v>15088</v>
      </c>
      <c r="E10" s="43" t="s">
        <v>106</v>
      </c>
      <c r="F10" s="43">
        <v>1</v>
      </c>
      <c r="G10" s="44">
        <f t="shared" si="0"/>
        <v>15088</v>
      </c>
      <c r="H10" s="45">
        <f t="shared" si="1"/>
        <v>15088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148232.29999999999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62">
        <v>1</v>
      </c>
      <c r="B15" s="53">
        <f>Каталог!B33</f>
        <v>7716780184</v>
      </c>
      <c r="C15" s="53" t="str">
        <f>Каталог!C33</f>
        <v>Адаптер подкл. к дымоходу AZB 931</v>
      </c>
      <c r="D15" s="80">
        <f>Каталог!D33</f>
        <v>969.6</v>
      </c>
      <c r="E15" s="35" t="s">
        <v>106</v>
      </c>
      <c r="F15" s="35">
        <v>1</v>
      </c>
      <c r="G15" s="36">
        <f t="shared" ref="G15:G19" si="2">D15</f>
        <v>969.6</v>
      </c>
      <c r="H15" s="37">
        <f>G15*F15</f>
        <v>969.6</v>
      </c>
    </row>
    <row r="16" spans="1:8">
      <c r="A16" s="49">
        <v>2</v>
      </c>
      <c r="B16" s="53">
        <f>Каталог!B34</f>
        <v>7719002763</v>
      </c>
      <c r="C16" s="53" t="str">
        <f>Каталог!C34</f>
        <v>Концентрическая труба 80/125 500 мм AZB 604/1</v>
      </c>
      <c r="D16" s="80">
        <f>Каталог!D34</f>
        <v>1818.24</v>
      </c>
      <c r="E16" s="39" t="s">
        <v>106</v>
      </c>
      <c r="F16" s="39">
        <v>1</v>
      </c>
      <c r="G16" s="40">
        <f t="shared" si="2"/>
        <v>1818.24</v>
      </c>
      <c r="H16" s="41">
        <f>G16*F16</f>
        <v>1818.24</v>
      </c>
    </row>
    <row r="17" spans="1:8">
      <c r="A17" s="49">
        <v>3</v>
      </c>
      <c r="B17" s="53">
        <f>Каталог!B35</f>
        <v>7719002764</v>
      </c>
      <c r="C17" s="53" t="str">
        <f>Каталог!C35</f>
        <v>Концентрическая труба 80/125 1000 мм  AZB 605/1</v>
      </c>
      <c r="D17" s="80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4</v>
      </c>
      <c r="B18" s="53">
        <f>Каталог!B36</f>
        <v>7719002765</v>
      </c>
      <c r="C18" s="53" t="str">
        <f>Каталог!C36</f>
        <v>Концентрическая труба 80/125 2000 мм AZB 606/1</v>
      </c>
      <c r="D18" s="80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 ht="15.75" thickBot="1">
      <c r="A19" s="63">
        <v>5</v>
      </c>
      <c r="B19" s="64">
        <f>Каталог!B37</f>
        <v>7719002766</v>
      </c>
      <c r="C19" s="64" t="str">
        <f>Каталог!C37</f>
        <v>Колено концентрическое 87* DN80/125 AZB 607/1</v>
      </c>
      <c r="D19" s="84">
        <f>Каталог!D37</f>
        <v>1879.04</v>
      </c>
      <c r="E19" s="43" t="s">
        <v>106</v>
      </c>
      <c r="F19" s="43">
        <v>1</v>
      </c>
      <c r="G19" s="44">
        <f t="shared" si="2"/>
        <v>1879.04</v>
      </c>
      <c r="H19" s="45">
        <f>G19*F19</f>
        <v>1879.04</v>
      </c>
    </row>
    <row r="20" spans="1:8">
      <c r="A20" s="33"/>
      <c r="B20" s="52"/>
      <c r="C20" s="33"/>
      <c r="D20" s="78"/>
      <c r="E20" s="29"/>
      <c r="F20" s="29"/>
      <c r="G20" s="33"/>
      <c r="H20" s="33"/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9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183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74" t="s">
        <v>106</v>
      </c>
      <c r="F4" s="74">
        <v>1</v>
      </c>
      <c r="G4" s="75">
        <f t="shared" ref="G4:G11" si="0">D4</f>
        <v>66207.14</v>
      </c>
      <c r="H4" s="76">
        <f t="shared" ref="H4:H11" si="1">G4*F4</f>
        <v>66207.14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2</v>
      </c>
      <c r="G11" s="44">
        <f t="shared" si="0"/>
        <v>10299</v>
      </c>
      <c r="H11" s="45">
        <f t="shared" si="1"/>
        <v>20598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168830.3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47" t="s">
        <v>151</v>
      </c>
      <c r="B22" s="52"/>
      <c r="C22" s="33"/>
      <c r="D22" s="78"/>
      <c r="E22" s="29"/>
      <c r="F22" s="29"/>
      <c r="G22" s="33"/>
      <c r="H22" s="33"/>
    </row>
    <row r="23" spans="1:8">
      <c r="A23" s="167" t="s">
        <v>154</v>
      </c>
      <c r="B23" s="167"/>
      <c r="C23" s="167"/>
      <c r="D23" s="167"/>
      <c r="E23" s="167"/>
      <c r="F23" s="167"/>
      <c r="G23" s="167"/>
      <c r="H23" s="167"/>
    </row>
    <row r="24" spans="1:8">
      <c r="A24" s="167"/>
      <c r="B24" s="167"/>
      <c r="C24" s="167"/>
      <c r="D24" s="167"/>
      <c r="E24" s="167"/>
      <c r="F24" s="167"/>
      <c r="G24" s="167"/>
      <c r="H24" s="167"/>
    </row>
    <row r="25" spans="1:8">
      <c r="A25" s="70"/>
      <c r="C25" s="70"/>
      <c r="E25" s="70"/>
      <c r="F25" s="70"/>
      <c r="G25" s="70"/>
      <c r="H25" s="70"/>
    </row>
    <row r="26" spans="1:8">
      <c r="A26" s="51" t="s">
        <v>152</v>
      </c>
      <c r="B26" s="52"/>
      <c r="C26" s="33"/>
      <c r="D26" s="78"/>
      <c r="E26" s="29"/>
      <c r="F26" s="29"/>
      <c r="G26" s="33"/>
      <c r="H26" s="33"/>
    </row>
    <row r="27" spans="1:8">
      <c r="A27" s="168" t="s">
        <v>153</v>
      </c>
      <c r="B27" s="168"/>
      <c r="C27" s="168"/>
      <c r="D27" s="168"/>
      <c r="E27" s="168"/>
      <c r="F27" s="168"/>
      <c r="G27" s="168"/>
      <c r="H27" s="168"/>
    </row>
    <row r="28" spans="1:8">
      <c r="A28" s="168"/>
      <c r="B28" s="168"/>
      <c r="C28" s="168"/>
      <c r="D28" s="168"/>
      <c r="E28" s="168"/>
      <c r="F28" s="168"/>
      <c r="G28" s="168"/>
      <c r="H28" s="168"/>
    </row>
    <row r="29" spans="1:8">
      <c r="A29" s="71"/>
      <c r="B29" s="71"/>
      <c r="C29" s="71"/>
      <c r="D29" s="86"/>
      <c r="E29" s="71"/>
      <c r="F29" s="71"/>
      <c r="G29" s="71"/>
      <c r="H29" s="71"/>
    </row>
  </sheetData>
  <mergeCells count="2">
    <mergeCell ref="A23:H24"/>
    <mergeCell ref="A27:H28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9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184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74" t="s">
        <v>106</v>
      </c>
      <c r="F4" s="74">
        <v>1</v>
      </c>
      <c r="G4" s="75">
        <f t="shared" ref="G4:G11" si="0">D4</f>
        <v>66207.14</v>
      </c>
      <c r="H4" s="76">
        <f t="shared" ref="H4:H11" si="1">G4*F4</f>
        <v>66207.14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3</v>
      </c>
      <c r="G11" s="44">
        <f t="shared" si="0"/>
        <v>10299</v>
      </c>
      <c r="H11" s="45">
        <f t="shared" si="1"/>
        <v>30897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179129.3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47" t="s">
        <v>151</v>
      </c>
      <c r="B22" s="52"/>
      <c r="C22" s="33"/>
      <c r="D22" s="78"/>
      <c r="E22" s="29"/>
      <c r="F22" s="29"/>
      <c r="G22" s="33"/>
      <c r="H22" s="33"/>
    </row>
    <row r="23" spans="1:8">
      <c r="A23" s="167" t="s">
        <v>154</v>
      </c>
      <c r="B23" s="167"/>
      <c r="C23" s="167"/>
      <c r="D23" s="167"/>
      <c r="E23" s="167"/>
      <c r="F23" s="167"/>
      <c r="G23" s="167"/>
      <c r="H23" s="167"/>
    </row>
    <row r="24" spans="1:8">
      <c r="A24" s="167"/>
      <c r="B24" s="167"/>
      <c r="C24" s="167"/>
      <c r="D24" s="167"/>
      <c r="E24" s="167"/>
      <c r="F24" s="167"/>
      <c r="G24" s="167"/>
      <c r="H24" s="167"/>
    </row>
    <row r="25" spans="1:8">
      <c r="A25" s="70"/>
      <c r="C25" s="70"/>
      <c r="E25" s="70"/>
      <c r="F25" s="70"/>
      <c r="G25" s="70"/>
      <c r="H25" s="70"/>
    </row>
    <row r="26" spans="1:8">
      <c r="A26" s="51" t="s">
        <v>152</v>
      </c>
      <c r="B26" s="52"/>
      <c r="C26" s="33"/>
      <c r="D26" s="78"/>
      <c r="E26" s="29"/>
      <c r="F26" s="29"/>
      <c r="G26" s="33"/>
      <c r="H26" s="33"/>
    </row>
    <row r="27" spans="1:8">
      <c r="A27" s="168" t="s">
        <v>153</v>
      </c>
      <c r="B27" s="168"/>
      <c r="C27" s="168"/>
      <c r="D27" s="168"/>
      <c r="E27" s="168"/>
      <c r="F27" s="168"/>
      <c r="G27" s="168"/>
      <c r="H27" s="168"/>
    </row>
    <row r="28" spans="1:8">
      <c r="A28" s="168"/>
      <c r="B28" s="168"/>
      <c r="C28" s="168"/>
      <c r="D28" s="168"/>
      <c r="E28" s="168"/>
      <c r="F28" s="168"/>
      <c r="G28" s="168"/>
      <c r="H28" s="168"/>
    </row>
    <row r="29" spans="1:8">
      <c r="A29" s="71"/>
      <c r="B29" s="71"/>
      <c r="C29" s="71"/>
      <c r="D29" s="86"/>
      <c r="E29" s="71"/>
      <c r="F29" s="71"/>
      <c r="G29" s="71"/>
      <c r="H29" s="71"/>
    </row>
  </sheetData>
  <mergeCells count="2">
    <mergeCell ref="A23:H24"/>
    <mergeCell ref="A27:H28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9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185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74" t="s">
        <v>106</v>
      </c>
      <c r="F4" s="74">
        <v>1</v>
      </c>
      <c r="G4" s="75">
        <f t="shared" ref="G4:G11" si="0">D4</f>
        <v>66207.14</v>
      </c>
      <c r="H4" s="76">
        <f t="shared" ref="H4:H11" si="1">G4*F4</f>
        <v>66207.14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4</v>
      </c>
      <c r="G11" s="44">
        <f t="shared" si="0"/>
        <v>10299</v>
      </c>
      <c r="H11" s="45">
        <f t="shared" si="1"/>
        <v>41196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189428.3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47" t="s">
        <v>151</v>
      </c>
      <c r="B22" s="52"/>
      <c r="C22" s="33"/>
      <c r="D22" s="78"/>
      <c r="E22" s="29"/>
      <c r="F22" s="29"/>
      <c r="G22" s="33"/>
      <c r="H22" s="33"/>
    </row>
    <row r="23" spans="1:8">
      <c r="A23" s="167" t="s">
        <v>154</v>
      </c>
      <c r="B23" s="167"/>
      <c r="C23" s="167"/>
      <c r="D23" s="167"/>
      <c r="E23" s="167"/>
      <c r="F23" s="167"/>
      <c r="G23" s="167"/>
      <c r="H23" s="167"/>
    </row>
    <row r="24" spans="1:8">
      <c r="A24" s="167"/>
      <c r="B24" s="167"/>
      <c r="C24" s="167"/>
      <c r="D24" s="167"/>
      <c r="E24" s="167"/>
      <c r="F24" s="167"/>
      <c r="G24" s="167"/>
      <c r="H24" s="167"/>
    </row>
    <row r="25" spans="1:8">
      <c r="A25" s="70"/>
      <c r="C25" s="70"/>
      <c r="E25" s="70"/>
      <c r="F25" s="70"/>
      <c r="G25" s="70"/>
      <c r="H25" s="70"/>
    </row>
    <row r="26" spans="1:8">
      <c r="A26" s="51" t="s">
        <v>152</v>
      </c>
      <c r="B26" s="52"/>
      <c r="C26" s="33"/>
      <c r="D26" s="78"/>
      <c r="E26" s="29"/>
      <c r="F26" s="29"/>
      <c r="G26" s="33"/>
      <c r="H26" s="33"/>
    </row>
    <row r="27" spans="1:8">
      <c r="A27" s="168" t="s">
        <v>153</v>
      </c>
      <c r="B27" s="168"/>
      <c r="C27" s="168"/>
      <c r="D27" s="168"/>
      <c r="E27" s="168"/>
      <c r="F27" s="168"/>
      <c r="G27" s="168"/>
      <c r="H27" s="168"/>
    </row>
    <row r="28" spans="1:8">
      <c r="A28" s="168"/>
      <c r="B28" s="168"/>
      <c r="C28" s="168"/>
      <c r="D28" s="168"/>
      <c r="E28" s="168"/>
      <c r="F28" s="168"/>
      <c r="G28" s="168"/>
      <c r="H28" s="168"/>
    </row>
    <row r="29" spans="1:8">
      <c r="A29" s="71"/>
      <c r="B29" s="71"/>
      <c r="C29" s="71"/>
      <c r="D29" s="86"/>
      <c r="E29" s="71"/>
      <c r="F29" s="71"/>
      <c r="G29" s="71"/>
      <c r="H29" s="71"/>
    </row>
  </sheetData>
  <mergeCells count="2">
    <mergeCell ref="A23:H24"/>
    <mergeCell ref="A27:H28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186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35" t="s">
        <v>106</v>
      </c>
      <c r="F4" s="35">
        <v>1</v>
      </c>
      <c r="G4" s="36">
        <f t="shared" ref="G4:G10" si="0">D4</f>
        <v>66207.14</v>
      </c>
      <c r="H4" s="37">
        <f t="shared" ref="H4:H10" si="1">G4*F4</f>
        <v>66207.14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Каталог!B27</f>
        <v>7736701045</v>
      </c>
      <c r="C10" s="55" t="str">
        <f>Каталог!C27</f>
        <v>Регулятор Logamatic TC100</v>
      </c>
      <c r="D10" s="82">
        <f>Каталог!D27</f>
        <v>17646</v>
      </c>
      <c r="E10" s="43" t="s">
        <v>106</v>
      </c>
      <c r="F10" s="43">
        <v>1</v>
      </c>
      <c r="G10" s="44">
        <f t="shared" si="0"/>
        <v>17646</v>
      </c>
      <c r="H10" s="45">
        <f t="shared" si="1"/>
        <v>17646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155453.78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62">
        <v>1</v>
      </c>
      <c r="B15" s="53">
        <f>Каталог!B33</f>
        <v>7716780184</v>
      </c>
      <c r="C15" s="53" t="str">
        <f>Каталог!C33</f>
        <v>Адаптер подкл. к дымоходу AZB 931</v>
      </c>
      <c r="D15" s="80">
        <f>Каталог!D33</f>
        <v>969.6</v>
      </c>
      <c r="E15" s="35" t="s">
        <v>106</v>
      </c>
      <c r="F15" s="35">
        <v>1</v>
      </c>
      <c r="G15" s="36">
        <f t="shared" ref="G15:G19" si="2">D15</f>
        <v>969.6</v>
      </c>
      <c r="H15" s="37">
        <f>G15*F15</f>
        <v>969.6</v>
      </c>
    </row>
    <row r="16" spans="1:8">
      <c r="A16" s="49">
        <v>2</v>
      </c>
      <c r="B16" s="53">
        <f>Каталог!B34</f>
        <v>7719002763</v>
      </c>
      <c r="C16" s="53" t="str">
        <f>Каталог!C34</f>
        <v>Концентрическая труба 80/125 500 мм AZB 604/1</v>
      </c>
      <c r="D16" s="80">
        <f>Каталог!D34</f>
        <v>1818.24</v>
      </c>
      <c r="E16" s="39" t="s">
        <v>106</v>
      </c>
      <c r="F16" s="39">
        <v>1</v>
      </c>
      <c r="G16" s="40">
        <f t="shared" si="2"/>
        <v>1818.24</v>
      </c>
      <c r="H16" s="41">
        <f>G16*F16</f>
        <v>1818.24</v>
      </c>
    </row>
    <row r="17" spans="1:8">
      <c r="A17" s="49">
        <v>3</v>
      </c>
      <c r="B17" s="53">
        <f>Каталог!B35</f>
        <v>7719002764</v>
      </c>
      <c r="C17" s="53" t="str">
        <f>Каталог!C35</f>
        <v>Концентрическая труба 80/125 1000 мм  AZB 605/1</v>
      </c>
      <c r="D17" s="80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4</v>
      </c>
      <c r="B18" s="53">
        <f>Каталог!B36</f>
        <v>7719002765</v>
      </c>
      <c r="C18" s="53" t="str">
        <f>Каталог!C36</f>
        <v>Концентрическая труба 80/125 2000 мм AZB 606/1</v>
      </c>
      <c r="D18" s="80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 ht="15.75" thickBot="1">
      <c r="A19" s="63">
        <v>5</v>
      </c>
      <c r="B19" s="64">
        <f>Каталог!B37</f>
        <v>7719002766</v>
      </c>
      <c r="C19" s="64" t="str">
        <f>Каталог!C37</f>
        <v>Колено концентрическое 87* DN80/125 AZB 607/1</v>
      </c>
      <c r="D19" s="84">
        <f>Каталог!D37</f>
        <v>1879.04</v>
      </c>
      <c r="E19" s="43" t="s">
        <v>106</v>
      </c>
      <c r="F19" s="43">
        <v>1</v>
      </c>
      <c r="G19" s="44">
        <f t="shared" si="2"/>
        <v>1879.04</v>
      </c>
      <c r="H19" s="45">
        <f>G19*F19</f>
        <v>1879.04</v>
      </c>
    </row>
    <row r="20" spans="1:8">
      <c r="A20" s="33"/>
      <c r="B20" s="52"/>
      <c r="C20" s="33"/>
      <c r="D20" s="78"/>
      <c r="E20" s="29"/>
      <c r="F20" s="29"/>
      <c r="G20" s="33"/>
      <c r="H20" s="33"/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187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35" t="s">
        <v>106</v>
      </c>
      <c r="F4" s="35">
        <v>1</v>
      </c>
      <c r="G4" s="36">
        <f t="shared" ref="G4:G10" si="0">D4</f>
        <v>66207.14</v>
      </c>
      <c r="H4" s="37">
        <f t="shared" ref="H4:H10" si="1">G4*F4</f>
        <v>66207.14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Каталог!B25</f>
        <v>7738110073</v>
      </c>
      <c r="C10" s="55" t="str">
        <f>Каталог!C25</f>
        <v>Пульт управления RC200</v>
      </c>
      <c r="D10" s="82">
        <f>Каталог!D38</f>
        <v>15088</v>
      </c>
      <c r="E10" s="43" t="s">
        <v>106</v>
      </c>
      <c r="F10" s="43">
        <v>1</v>
      </c>
      <c r="G10" s="44">
        <f t="shared" si="0"/>
        <v>15088</v>
      </c>
      <c r="H10" s="45">
        <f t="shared" si="1"/>
        <v>15088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152895.78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62">
        <v>1</v>
      </c>
      <c r="B15" s="53">
        <f>Каталог!B33</f>
        <v>7716780184</v>
      </c>
      <c r="C15" s="53" t="str">
        <f>Каталог!C33</f>
        <v>Адаптер подкл. к дымоходу AZB 931</v>
      </c>
      <c r="D15" s="80">
        <f>Каталог!D33</f>
        <v>969.6</v>
      </c>
      <c r="E15" s="35" t="s">
        <v>106</v>
      </c>
      <c r="F15" s="35">
        <v>1</v>
      </c>
      <c r="G15" s="36">
        <f t="shared" ref="G15:G19" si="2">D15</f>
        <v>969.6</v>
      </c>
      <c r="H15" s="37">
        <f>G15*F15</f>
        <v>969.6</v>
      </c>
    </row>
    <row r="16" spans="1:8">
      <c r="A16" s="49">
        <v>2</v>
      </c>
      <c r="B16" s="53">
        <f>Каталог!B34</f>
        <v>7719002763</v>
      </c>
      <c r="C16" s="53" t="str">
        <f>Каталог!C34</f>
        <v>Концентрическая труба 80/125 500 мм AZB 604/1</v>
      </c>
      <c r="D16" s="80">
        <f>Каталог!D34</f>
        <v>1818.24</v>
      </c>
      <c r="E16" s="39" t="s">
        <v>106</v>
      </c>
      <c r="F16" s="39">
        <v>1</v>
      </c>
      <c r="G16" s="40">
        <f t="shared" si="2"/>
        <v>1818.24</v>
      </c>
      <c r="H16" s="41">
        <f>G16*F16</f>
        <v>1818.24</v>
      </c>
    </row>
    <row r="17" spans="1:8">
      <c r="A17" s="49">
        <v>3</v>
      </c>
      <c r="B17" s="53">
        <f>Каталог!B35</f>
        <v>7719002764</v>
      </c>
      <c r="C17" s="53" t="str">
        <f>Каталог!C35</f>
        <v>Концентрическая труба 80/125 1000 мм  AZB 605/1</v>
      </c>
      <c r="D17" s="80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4</v>
      </c>
      <c r="B18" s="53">
        <f>Каталог!B36</f>
        <v>7719002765</v>
      </c>
      <c r="C18" s="53" t="str">
        <f>Каталог!C36</f>
        <v>Концентрическая труба 80/125 2000 мм AZB 606/1</v>
      </c>
      <c r="D18" s="80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 ht="15.75" thickBot="1">
      <c r="A19" s="63">
        <v>5</v>
      </c>
      <c r="B19" s="64">
        <f>Каталог!B37</f>
        <v>7719002766</v>
      </c>
      <c r="C19" s="64" t="str">
        <f>Каталог!C37</f>
        <v>Колено концентрическое 87* DN80/125 AZB 607/1</v>
      </c>
      <c r="D19" s="84">
        <f>Каталог!D37</f>
        <v>1879.04</v>
      </c>
      <c r="E19" s="43" t="s">
        <v>106</v>
      </c>
      <c r="F19" s="43">
        <v>1</v>
      </c>
      <c r="G19" s="44">
        <f t="shared" si="2"/>
        <v>1879.04</v>
      </c>
      <c r="H19" s="45">
        <f>G19*F19</f>
        <v>1879.04</v>
      </c>
    </row>
    <row r="20" spans="1:8">
      <c r="A20" s="33"/>
      <c r="B20" s="52"/>
      <c r="C20" s="33"/>
      <c r="D20" s="78"/>
      <c r="E20" s="29"/>
      <c r="F20" s="29"/>
      <c r="G20" s="33"/>
      <c r="H20" s="33"/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9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188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74" t="s">
        <v>106</v>
      </c>
      <c r="F4" s="74">
        <v>1</v>
      </c>
      <c r="G4" s="75">
        <f t="shared" ref="G4:G11" si="0">D4</f>
        <v>66207.14</v>
      </c>
      <c r="H4" s="76">
        <f t="shared" ref="H4:H11" si="1">G4*F4</f>
        <v>66207.14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2</v>
      </c>
      <c r="G11" s="44">
        <f t="shared" si="0"/>
        <v>10299</v>
      </c>
      <c r="H11" s="45">
        <f t="shared" si="1"/>
        <v>20598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161213.78000000003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47" t="s">
        <v>151</v>
      </c>
      <c r="B22" s="52"/>
      <c r="C22" s="33"/>
      <c r="D22" s="78"/>
      <c r="E22" s="29"/>
      <c r="F22" s="29"/>
      <c r="G22" s="33"/>
      <c r="H22" s="33"/>
    </row>
    <row r="23" spans="1:8">
      <c r="A23" s="167" t="s">
        <v>154</v>
      </c>
      <c r="B23" s="167"/>
      <c r="C23" s="167"/>
      <c r="D23" s="167"/>
      <c r="E23" s="167"/>
      <c r="F23" s="167"/>
      <c r="G23" s="167"/>
      <c r="H23" s="167"/>
    </row>
    <row r="24" spans="1:8">
      <c r="A24" s="167"/>
      <c r="B24" s="167"/>
      <c r="C24" s="167"/>
      <c r="D24" s="167"/>
      <c r="E24" s="167"/>
      <c r="F24" s="167"/>
      <c r="G24" s="167"/>
      <c r="H24" s="167"/>
    </row>
    <row r="25" spans="1:8">
      <c r="A25" s="70"/>
      <c r="C25" s="70"/>
      <c r="E25" s="70"/>
      <c r="F25" s="70"/>
      <c r="G25" s="70"/>
      <c r="H25" s="70"/>
    </row>
    <row r="26" spans="1:8">
      <c r="A26" s="51" t="s">
        <v>152</v>
      </c>
      <c r="B26" s="52"/>
      <c r="C26" s="33"/>
      <c r="D26" s="78"/>
      <c r="E26" s="29"/>
      <c r="F26" s="29"/>
      <c r="G26" s="33"/>
      <c r="H26" s="33"/>
    </row>
    <row r="27" spans="1:8">
      <c r="A27" s="168" t="s">
        <v>153</v>
      </c>
      <c r="B27" s="168"/>
      <c r="C27" s="168"/>
      <c r="D27" s="168"/>
      <c r="E27" s="168"/>
      <c r="F27" s="168"/>
      <c r="G27" s="168"/>
      <c r="H27" s="168"/>
    </row>
    <row r="28" spans="1:8">
      <c r="A28" s="168"/>
      <c r="B28" s="168"/>
      <c r="C28" s="168"/>
      <c r="D28" s="168"/>
      <c r="E28" s="168"/>
      <c r="F28" s="168"/>
      <c r="G28" s="168"/>
      <c r="H28" s="168"/>
    </row>
    <row r="29" spans="1:8">
      <c r="A29" s="71"/>
      <c r="B29" s="71"/>
      <c r="C29" s="71"/>
      <c r="D29" s="86"/>
      <c r="E29" s="71"/>
      <c r="F29" s="71"/>
      <c r="G29" s="71"/>
      <c r="H29" s="71"/>
    </row>
  </sheetData>
  <mergeCells count="2">
    <mergeCell ref="A23:H24"/>
    <mergeCell ref="A27:H28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5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158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56">
        <f>Каталог!B2</f>
        <v>7736901201</v>
      </c>
      <c r="C4" s="18" t="str">
        <f>Каталог!C2</f>
        <v>Котел настенный газовый конденсационный одноконутрный GB062-14</v>
      </c>
      <c r="D4" s="80">
        <f>Каталог!D2</f>
        <v>64350</v>
      </c>
      <c r="E4" s="35" t="s">
        <v>106</v>
      </c>
      <c r="F4" s="35">
        <v>1</v>
      </c>
      <c r="G4" s="36">
        <f t="shared" ref="G4:G10" si="0">D4</f>
        <v>64350</v>
      </c>
      <c r="H4" s="37">
        <f t="shared" ref="H4:H10" si="1">G4*F4</f>
        <v>64350</v>
      </c>
    </row>
    <row r="5" spans="1:8">
      <c r="A5" s="38">
        <v>2</v>
      </c>
      <c r="B5" s="54">
        <f>Каталог!B15</f>
        <v>8718542406</v>
      </c>
      <c r="C5" s="54" t="str">
        <f>Каталог!C15</f>
        <v>Бак-водонагреватель Logalux S120/5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Каталог!B20</f>
        <v>63012831</v>
      </c>
      <c r="C7" s="54" t="str">
        <f>Каталог!C20</f>
        <v>Датчик температуры бака-в/н AS1.6</v>
      </c>
      <c r="D7" s="81">
        <f>Каталог!D20</f>
        <v>2112</v>
      </c>
      <c r="E7" s="39" t="s">
        <v>106</v>
      </c>
      <c r="F7" s="39">
        <v>1</v>
      </c>
      <c r="G7" s="40">
        <f t="shared" si="0"/>
        <v>2112</v>
      </c>
      <c r="H7" s="41">
        <f t="shared" si="1"/>
        <v>2112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Каталог!B28</f>
        <v>81146070</v>
      </c>
      <c r="C9" s="54" t="str">
        <f>Каталог!C28</f>
        <v>Мембранный бак д/систем гор. водоснабжения DE 12/10, G ¾, синий</v>
      </c>
      <c r="D9" s="81">
        <f>Каталог!D28</f>
        <v>3840</v>
      </c>
      <c r="E9" s="39" t="s">
        <v>106</v>
      </c>
      <c r="F9" s="39">
        <v>1</v>
      </c>
      <c r="G9" s="40">
        <f t="shared" si="0"/>
        <v>3840</v>
      </c>
      <c r="H9" s="41">
        <f t="shared" si="1"/>
        <v>3840</v>
      </c>
    </row>
    <row r="10" spans="1:8" ht="15.75" thickBot="1">
      <c r="A10" s="42">
        <v>7</v>
      </c>
      <c r="B10" s="55">
        <f>Каталог!B25</f>
        <v>7738110073</v>
      </c>
      <c r="C10" s="55" t="str">
        <f>Каталог!C25</f>
        <v>Пульт управления RC200</v>
      </c>
      <c r="D10" s="82">
        <f>Каталог!D38</f>
        <v>15088</v>
      </c>
      <c r="E10" s="43" t="s">
        <v>106</v>
      </c>
      <c r="F10" s="43">
        <v>1</v>
      </c>
      <c r="G10" s="44">
        <f t="shared" si="0"/>
        <v>15088</v>
      </c>
      <c r="H10" s="45">
        <f t="shared" si="1"/>
        <v>15088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137458.16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62">
        <v>1</v>
      </c>
      <c r="B15" s="53">
        <f>Каталог!B33</f>
        <v>7716780184</v>
      </c>
      <c r="C15" s="53" t="str">
        <f>Каталог!C33</f>
        <v>Адаптер подкл. к дымоходу AZB 931</v>
      </c>
      <c r="D15" s="80">
        <f>Каталог!D33</f>
        <v>969.6</v>
      </c>
      <c r="E15" s="35" t="s">
        <v>106</v>
      </c>
      <c r="F15" s="35">
        <v>1</v>
      </c>
      <c r="G15" s="36">
        <f t="shared" ref="G15:G19" si="2">D15</f>
        <v>969.6</v>
      </c>
      <c r="H15" s="37">
        <f>G15*F15</f>
        <v>969.6</v>
      </c>
    </row>
    <row r="16" spans="1:8">
      <c r="A16" s="49">
        <v>2</v>
      </c>
      <c r="B16" s="53">
        <f>Каталог!B34</f>
        <v>7719002763</v>
      </c>
      <c r="C16" s="53" t="str">
        <f>Каталог!C34</f>
        <v>Концентрическая труба 80/125 500 мм AZB 604/1</v>
      </c>
      <c r="D16" s="80">
        <f>Каталог!D34</f>
        <v>1818.24</v>
      </c>
      <c r="E16" s="39" t="s">
        <v>106</v>
      </c>
      <c r="F16" s="39">
        <v>1</v>
      </c>
      <c r="G16" s="40">
        <f t="shared" si="2"/>
        <v>1818.24</v>
      </c>
      <c r="H16" s="41">
        <f>G16*F16</f>
        <v>1818.24</v>
      </c>
    </row>
    <row r="17" spans="1:8">
      <c r="A17" s="49">
        <v>3</v>
      </c>
      <c r="B17" s="53">
        <f>Каталог!B35</f>
        <v>7719002764</v>
      </c>
      <c r="C17" s="53" t="str">
        <f>Каталог!C35</f>
        <v>Концентрическая труба 80/125 1000 мм  AZB 605/1</v>
      </c>
      <c r="D17" s="80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4</v>
      </c>
      <c r="B18" s="53">
        <f>Каталог!B36</f>
        <v>7719002765</v>
      </c>
      <c r="C18" s="53" t="str">
        <f>Каталог!C36</f>
        <v>Концентрическая труба 80/125 2000 мм AZB 606/1</v>
      </c>
      <c r="D18" s="80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 ht="15.75" thickBot="1">
      <c r="A19" s="63">
        <v>5</v>
      </c>
      <c r="B19" s="64">
        <f>Каталог!B37</f>
        <v>7719002766</v>
      </c>
      <c r="C19" s="64" t="str">
        <f>Каталог!C37</f>
        <v>Колено концентрическое 87* DN80/125 AZB 607/1</v>
      </c>
      <c r="D19" s="84">
        <f>Каталог!D37</f>
        <v>1879.04</v>
      </c>
      <c r="E19" s="43" t="s">
        <v>106</v>
      </c>
      <c r="F19" s="43">
        <v>1</v>
      </c>
      <c r="G19" s="44">
        <f t="shared" si="2"/>
        <v>1879.04</v>
      </c>
      <c r="H19" s="45">
        <f>G19*F19</f>
        <v>1879.04</v>
      </c>
    </row>
    <row r="20" spans="1:8">
      <c r="A20" s="33"/>
      <c r="B20" s="52"/>
      <c r="C20" s="33"/>
      <c r="D20" s="78"/>
      <c r="E20" s="29"/>
      <c r="F20" s="29"/>
      <c r="G20" s="33"/>
      <c r="H20" s="33"/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 ht="15" customHeight="1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50"/>
      <c r="C24" s="50"/>
      <c r="E24" s="50"/>
      <c r="F24" s="50"/>
      <c r="G24" s="50"/>
      <c r="H24" s="5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 ht="15" customHeight="1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9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189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74" t="s">
        <v>106</v>
      </c>
      <c r="F4" s="74">
        <v>1</v>
      </c>
      <c r="G4" s="75">
        <f t="shared" ref="G4:G11" si="0">D4</f>
        <v>66207.14</v>
      </c>
      <c r="H4" s="76">
        <f t="shared" ref="H4:H11" si="1">G4*F4</f>
        <v>66207.14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3</v>
      </c>
      <c r="G11" s="44">
        <f t="shared" si="0"/>
        <v>10299</v>
      </c>
      <c r="H11" s="45">
        <f t="shared" si="1"/>
        <v>30897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171512.78000000003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47" t="s">
        <v>151</v>
      </c>
      <c r="B22" s="52"/>
      <c r="C22" s="33"/>
      <c r="D22" s="78"/>
      <c r="E22" s="29"/>
      <c r="F22" s="29"/>
      <c r="G22" s="33"/>
      <c r="H22" s="33"/>
    </row>
    <row r="23" spans="1:8">
      <c r="A23" s="167" t="s">
        <v>154</v>
      </c>
      <c r="B23" s="167"/>
      <c r="C23" s="167"/>
      <c r="D23" s="167"/>
      <c r="E23" s="167"/>
      <c r="F23" s="167"/>
      <c r="G23" s="167"/>
      <c r="H23" s="167"/>
    </row>
    <row r="24" spans="1:8">
      <c r="A24" s="167"/>
      <c r="B24" s="167"/>
      <c r="C24" s="167"/>
      <c r="D24" s="167"/>
      <c r="E24" s="167"/>
      <c r="F24" s="167"/>
      <c r="G24" s="167"/>
      <c r="H24" s="167"/>
    </row>
    <row r="25" spans="1:8">
      <c r="A25" s="70"/>
      <c r="C25" s="70"/>
      <c r="E25" s="70"/>
      <c r="F25" s="70"/>
      <c r="G25" s="70"/>
      <c r="H25" s="70"/>
    </row>
    <row r="26" spans="1:8">
      <c r="A26" s="51" t="s">
        <v>152</v>
      </c>
      <c r="B26" s="52"/>
      <c r="C26" s="33"/>
      <c r="D26" s="78"/>
      <c r="E26" s="29"/>
      <c r="F26" s="29"/>
      <c r="G26" s="33"/>
      <c r="H26" s="33"/>
    </row>
    <row r="27" spans="1:8">
      <c r="A27" s="168" t="s">
        <v>153</v>
      </c>
      <c r="B27" s="168"/>
      <c r="C27" s="168"/>
      <c r="D27" s="168"/>
      <c r="E27" s="168"/>
      <c r="F27" s="168"/>
      <c r="G27" s="168"/>
      <c r="H27" s="168"/>
    </row>
    <row r="28" spans="1:8">
      <c r="A28" s="168"/>
      <c r="B28" s="168"/>
      <c r="C28" s="168"/>
      <c r="D28" s="168"/>
      <c r="E28" s="168"/>
      <c r="F28" s="168"/>
      <c r="G28" s="168"/>
      <c r="H28" s="168"/>
    </row>
    <row r="29" spans="1:8">
      <c r="A29" s="71"/>
      <c r="B29" s="71"/>
      <c r="C29" s="71"/>
      <c r="D29" s="86"/>
      <c r="E29" s="71"/>
      <c r="F29" s="71"/>
      <c r="G29" s="71"/>
      <c r="H29" s="71"/>
    </row>
  </sheetData>
  <mergeCells count="2">
    <mergeCell ref="A23:H24"/>
    <mergeCell ref="A27:H28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9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190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74" t="s">
        <v>106</v>
      </c>
      <c r="F4" s="74">
        <v>1</v>
      </c>
      <c r="G4" s="75">
        <f t="shared" ref="G4:G11" si="0">D4</f>
        <v>66207.14</v>
      </c>
      <c r="H4" s="76">
        <f t="shared" ref="H4:H11" si="1">G4*F4</f>
        <v>66207.14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4</v>
      </c>
      <c r="G11" s="44">
        <f t="shared" si="0"/>
        <v>10299</v>
      </c>
      <c r="H11" s="45">
        <f t="shared" si="1"/>
        <v>41196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181811.78000000003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47" t="s">
        <v>151</v>
      </c>
      <c r="B22" s="52"/>
      <c r="C22" s="33"/>
      <c r="D22" s="78"/>
      <c r="E22" s="29"/>
      <c r="F22" s="29"/>
      <c r="G22" s="33"/>
      <c r="H22" s="33"/>
    </row>
    <row r="23" spans="1:8">
      <c r="A23" s="167" t="s">
        <v>154</v>
      </c>
      <c r="B23" s="167"/>
      <c r="C23" s="167"/>
      <c r="D23" s="167"/>
      <c r="E23" s="167"/>
      <c r="F23" s="167"/>
      <c r="G23" s="167"/>
      <c r="H23" s="167"/>
    </row>
    <row r="24" spans="1:8">
      <c r="A24" s="167"/>
      <c r="B24" s="167"/>
      <c r="C24" s="167"/>
      <c r="D24" s="167"/>
      <c r="E24" s="167"/>
      <c r="F24" s="167"/>
      <c r="G24" s="167"/>
      <c r="H24" s="167"/>
    </row>
    <row r="25" spans="1:8">
      <c r="A25" s="70"/>
      <c r="C25" s="70"/>
      <c r="E25" s="70"/>
      <c r="F25" s="70"/>
      <c r="G25" s="70"/>
      <c r="H25" s="70"/>
    </row>
    <row r="26" spans="1:8">
      <c r="A26" s="51" t="s">
        <v>152</v>
      </c>
      <c r="B26" s="52"/>
      <c r="C26" s="33"/>
      <c r="D26" s="78"/>
      <c r="E26" s="29"/>
      <c r="F26" s="29"/>
      <c r="G26" s="33"/>
      <c r="H26" s="33"/>
    </row>
    <row r="27" spans="1:8">
      <c r="A27" s="168" t="s">
        <v>153</v>
      </c>
      <c r="B27" s="168"/>
      <c r="C27" s="168"/>
      <c r="D27" s="168"/>
      <c r="E27" s="168"/>
      <c r="F27" s="168"/>
      <c r="G27" s="168"/>
      <c r="H27" s="168"/>
    </row>
    <row r="28" spans="1:8">
      <c r="A28" s="168"/>
      <c r="B28" s="168"/>
      <c r="C28" s="168"/>
      <c r="D28" s="168"/>
      <c r="E28" s="168"/>
      <c r="F28" s="168"/>
      <c r="G28" s="168"/>
      <c r="H28" s="168"/>
    </row>
    <row r="29" spans="1:8">
      <c r="A29" s="71"/>
      <c r="B29" s="71"/>
      <c r="C29" s="71"/>
      <c r="D29" s="86"/>
      <c r="E29" s="71"/>
      <c r="F29" s="71"/>
      <c r="G29" s="71"/>
      <c r="H29" s="71"/>
    </row>
  </sheetData>
  <mergeCells count="2">
    <mergeCell ref="A23:H24"/>
    <mergeCell ref="A27:H28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2" sqref="A2"/>
    </sheetView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191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35" t="s">
        <v>106</v>
      </c>
      <c r="F4" s="35">
        <v>1</v>
      </c>
      <c r="G4" s="36">
        <f t="shared" ref="G4:G6" si="0">D4</f>
        <v>66207.14</v>
      </c>
      <c r="H4" s="37">
        <f>G4*F4</f>
        <v>66207.14</v>
      </c>
    </row>
    <row r="5" spans="1:8">
      <c r="A5" s="38">
        <v>2</v>
      </c>
      <c r="B5" s="54">
        <f>Каталог!B31</f>
        <v>7736995004</v>
      </c>
      <c r="C5" s="54" t="str">
        <f>Каталог!C31</f>
        <v>Горизонтальный комплект DN 80/125</v>
      </c>
      <c r="D5" s="81">
        <f>Каталог!D31</f>
        <v>7576.96</v>
      </c>
      <c r="E5" s="39" t="s">
        <v>106</v>
      </c>
      <c r="F5" s="39">
        <v>1</v>
      </c>
      <c r="G5" s="40">
        <f t="shared" si="0"/>
        <v>7576.96</v>
      </c>
      <c r="H5" s="41">
        <f>G5*F5</f>
        <v>7576.96</v>
      </c>
    </row>
    <row r="6" spans="1:8" ht="15.75" thickBot="1">
      <c r="A6" s="42">
        <v>3</v>
      </c>
      <c r="B6" s="55">
        <f>Каталог!B27</f>
        <v>7736701045</v>
      </c>
      <c r="C6" s="55" t="str">
        <f>Каталог!C27</f>
        <v>Регулятор Logamatic TC100</v>
      </c>
      <c r="D6" s="82">
        <f>Каталог!D27</f>
        <v>17646</v>
      </c>
      <c r="E6" s="43" t="s">
        <v>106</v>
      </c>
      <c r="F6" s="43">
        <v>1</v>
      </c>
      <c r="G6" s="44">
        <f t="shared" si="0"/>
        <v>17646</v>
      </c>
      <c r="H6" s="45">
        <f>G6*F6</f>
        <v>17646</v>
      </c>
    </row>
    <row r="7" spans="1:8">
      <c r="A7" s="33"/>
      <c r="B7" s="52"/>
      <c r="C7" s="33"/>
      <c r="D7" s="83"/>
      <c r="E7" s="29"/>
      <c r="F7" s="30" t="s">
        <v>148</v>
      </c>
      <c r="G7" s="46"/>
      <c r="H7" s="46">
        <f>SUM(H4:H6)</f>
        <v>91430.1</v>
      </c>
    </row>
    <row r="8" spans="1:8">
      <c r="A8" s="47" t="s">
        <v>149</v>
      </c>
      <c r="B8" s="52"/>
      <c r="C8" s="29" t="s">
        <v>150</v>
      </c>
      <c r="D8" s="78"/>
      <c r="E8" s="29"/>
      <c r="F8" s="29"/>
      <c r="G8" s="33"/>
      <c r="H8" s="48"/>
    </row>
    <row r="9" spans="1:8" ht="15.75" thickBot="1">
      <c r="A9" s="33"/>
      <c r="B9" s="52"/>
      <c r="C9" s="33"/>
      <c r="D9" s="78"/>
      <c r="E9" s="29"/>
      <c r="F9" s="29"/>
      <c r="G9" s="33"/>
      <c r="H9" s="48"/>
    </row>
    <row r="10" spans="1:8" ht="34.5" thickBot="1">
      <c r="A10" s="57" t="s">
        <v>145</v>
      </c>
      <c r="B10" s="58" t="s">
        <v>100</v>
      </c>
      <c r="C10" s="59" t="s">
        <v>101</v>
      </c>
      <c r="D10" s="79" t="s">
        <v>155</v>
      </c>
      <c r="E10" s="60" t="s">
        <v>102</v>
      </c>
      <c r="F10" s="59" t="s">
        <v>103</v>
      </c>
      <c r="G10" s="60" t="s">
        <v>146</v>
      </c>
      <c r="H10" s="61" t="s">
        <v>147</v>
      </c>
    </row>
    <row r="11" spans="1:8">
      <c r="A11" s="62">
        <v>1</v>
      </c>
      <c r="B11" s="53">
        <f>Каталог!B33</f>
        <v>7716780184</v>
      </c>
      <c r="C11" s="53" t="str">
        <f>Каталог!C33</f>
        <v>Адаптер подкл. к дымоходу AZB 931</v>
      </c>
      <c r="D11" s="80">
        <f>Каталог!D33</f>
        <v>969.6</v>
      </c>
      <c r="E11" s="35" t="s">
        <v>106</v>
      </c>
      <c r="F11" s="35">
        <v>1</v>
      </c>
      <c r="G11" s="36">
        <f t="shared" ref="G11:G15" si="1">D11</f>
        <v>969.6</v>
      </c>
      <c r="H11" s="37">
        <f>G11*F11</f>
        <v>969.6</v>
      </c>
    </row>
    <row r="12" spans="1:8">
      <c r="A12" s="49">
        <v>2</v>
      </c>
      <c r="B12" s="53">
        <f>Каталог!B34</f>
        <v>7719002763</v>
      </c>
      <c r="C12" s="53" t="str">
        <f>Каталог!C34</f>
        <v>Концентрическая труба 80/125 500 мм AZB 604/1</v>
      </c>
      <c r="D12" s="80">
        <f>Каталог!D34</f>
        <v>1818.24</v>
      </c>
      <c r="E12" s="39" t="s">
        <v>106</v>
      </c>
      <c r="F12" s="39">
        <v>1</v>
      </c>
      <c r="G12" s="40">
        <f t="shared" si="1"/>
        <v>1818.24</v>
      </c>
      <c r="H12" s="41">
        <f>G12*F12</f>
        <v>1818.24</v>
      </c>
    </row>
    <row r="13" spans="1:8">
      <c r="A13" s="49">
        <v>3</v>
      </c>
      <c r="B13" s="53">
        <f>Каталог!B35</f>
        <v>7719002764</v>
      </c>
      <c r="C13" s="53" t="str">
        <f>Каталог!C35</f>
        <v>Концентрическая труба 80/125 1000 мм  AZB 605/1</v>
      </c>
      <c r="D13" s="80">
        <f>Каталог!D35</f>
        <v>2242.56</v>
      </c>
      <c r="E13" s="39" t="s">
        <v>106</v>
      </c>
      <c r="F13" s="39">
        <v>1</v>
      </c>
      <c r="G13" s="40">
        <f t="shared" si="1"/>
        <v>2242.56</v>
      </c>
      <c r="H13" s="41">
        <f>G13*F13</f>
        <v>2242.56</v>
      </c>
    </row>
    <row r="14" spans="1:8">
      <c r="A14" s="49">
        <v>4</v>
      </c>
      <c r="B14" s="53">
        <f>Каталог!B36</f>
        <v>7719002765</v>
      </c>
      <c r="C14" s="53" t="str">
        <f>Каталог!C36</f>
        <v>Концентрическая труба 80/125 2000 мм AZB 606/1</v>
      </c>
      <c r="D14" s="80">
        <f>Каталог!D36</f>
        <v>5697.92</v>
      </c>
      <c r="E14" s="39" t="s">
        <v>106</v>
      </c>
      <c r="F14" s="39">
        <v>1</v>
      </c>
      <c r="G14" s="40">
        <f t="shared" si="1"/>
        <v>5697.92</v>
      </c>
      <c r="H14" s="41">
        <f>G14*F14</f>
        <v>5697.92</v>
      </c>
    </row>
    <row r="15" spans="1:8" ht="15.75" thickBot="1">
      <c r="A15" s="63">
        <v>5</v>
      </c>
      <c r="B15" s="64">
        <f>Каталог!B37</f>
        <v>7719002766</v>
      </c>
      <c r="C15" s="64" t="str">
        <f>Каталог!C37</f>
        <v>Колено концентрическое 87* DN80/125 AZB 607/1</v>
      </c>
      <c r="D15" s="84">
        <f>Каталог!D37</f>
        <v>1879.04</v>
      </c>
      <c r="E15" s="43" t="s">
        <v>106</v>
      </c>
      <c r="F15" s="43">
        <v>1</v>
      </c>
      <c r="G15" s="44">
        <f t="shared" si="1"/>
        <v>1879.04</v>
      </c>
      <c r="H15" s="45">
        <f>G15*F15</f>
        <v>1879.04</v>
      </c>
    </row>
    <row r="16" spans="1:8">
      <c r="A16" s="33"/>
      <c r="B16" s="52"/>
      <c r="C16" s="33"/>
      <c r="D16" s="78"/>
      <c r="E16" s="29"/>
      <c r="F16" s="29"/>
      <c r="G16" s="33"/>
      <c r="H16" s="33"/>
    </row>
    <row r="17" spans="1:8">
      <c r="A17" s="47" t="s">
        <v>151</v>
      </c>
      <c r="B17" s="52"/>
      <c r="C17" s="33"/>
      <c r="D17" s="78"/>
      <c r="E17" s="29"/>
      <c r="F17" s="29"/>
      <c r="G17" s="33"/>
      <c r="H17" s="33"/>
    </row>
    <row r="18" spans="1:8">
      <c r="A18" s="167" t="s">
        <v>154</v>
      </c>
      <c r="B18" s="167"/>
      <c r="C18" s="167"/>
      <c r="D18" s="167"/>
      <c r="E18" s="167"/>
      <c r="F18" s="167"/>
      <c r="G18" s="167"/>
      <c r="H18" s="167"/>
    </row>
    <row r="19" spans="1:8">
      <c r="A19" s="167"/>
      <c r="B19" s="167"/>
      <c r="C19" s="167"/>
      <c r="D19" s="167"/>
      <c r="E19" s="167"/>
      <c r="F19" s="167"/>
      <c r="G19" s="167"/>
      <c r="H19" s="167"/>
    </row>
    <row r="20" spans="1:8">
      <c r="A20" s="70"/>
      <c r="C20" s="70"/>
      <c r="E20" s="70"/>
      <c r="F20" s="70"/>
      <c r="G20" s="70"/>
      <c r="H20" s="70"/>
    </row>
    <row r="21" spans="1:8">
      <c r="A21" s="51" t="s">
        <v>152</v>
      </c>
      <c r="B21" s="52"/>
      <c r="C21" s="33"/>
      <c r="D21" s="78"/>
      <c r="E21" s="29"/>
      <c r="F21" s="29"/>
      <c r="G21" s="33"/>
      <c r="H21" s="33"/>
    </row>
    <row r="22" spans="1:8">
      <c r="A22" s="168" t="s">
        <v>153</v>
      </c>
      <c r="B22" s="168"/>
      <c r="C22" s="168"/>
      <c r="D22" s="168"/>
      <c r="E22" s="168"/>
      <c r="F22" s="168"/>
      <c r="G22" s="168"/>
      <c r="H22" s="168"/>
    </row>
    <row r="23" spans="1:8">
      <c r="A23" s="168"/>
      <c r="B23" s="168"/>
      <c r="C23" s="168"/>
      <c r="D23" s="168"/>
      <c r="E23" s="168"/>
      <c r="F23" s="168"/>
      <c r="G23" s="168"/>
      <c r="H23" s="168"/>
    </row>
    <row r="24" spans="1:8">
      <c r="A24" s="71"/>
      <c r="B24" s="71"/>
      <c r="C24" s="71"/>
      <c r="D24" s="86"/>
      <c r="E24" s="71"/>
      <c r="F24" s="71"/>
      <c r="G24" s="71"/>
      <c r="H24" s="71"/>
    </row>
  </sheetData>
  <mergeCells count="2">
    <mergeCell ref="A18:H19"/>
    <mergeCell ref="A22:H23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4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192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35" t="s">
        <v>106</v>
      </c>
      <c r="F4" s="35">
        <v>1</v>
      </c>
      <c r="G4" s="36">
        <f t="shared" ref="G4:G6" si="0">D4</f>
        <v>66207.14</v>
      </c>
      <c r="H4" s="37">
        <f>G4*F4</f>
        <v>66207.14</v>
      </c>
    </row>
    <row r="5" spans="1:8">
      <c r="A5" s="38">
        <v>2</v>
      </c>
      <c r="B5" s="54">
        <f>Каталог!B31</f>
        <v>7736995004</v>
      </c>
      <c r="C5" s="54" t="str">
        <f>Каталог!C31</f>
        <v>Горизонтальный комплект DN 80/125</v>
      </c>
      <c r="D5" s="81">
        <f>Каталог!D31</f>
        <v>7576.96</v>
      </c>
      <c r="E5" s="39" t="s">
        <v>106</v>
      </c>
      <c r="F5" s="39">
        <v>1</v>
      </c>
      <c r="G5" s="40">
        <f t="shared" si="0"/>
        <v>7576.96</v>
      </c>
      <c r="H5" s="41">
        <f>G5*F5</f>
        <v>7576.96</v>
      </c>
    </row>
    <row r="6" spans="1:8" ht="15.75" thickBot="1">
      <c r="A6" s="42">
        <v>3</v>
      </c>
      <c r="B6" s="55">
        <f>Каталог!B25</f>
        <v>7738110073</v>
      </c>
      <c r="C6" s="55" t="str">
        <f>Каталог!C25</f>
        <v>Пульт управления RC200</v>
      </c>
      <c r="D6" s="82">
        <f>Каталог!D38</f>
        <v>15088</v>
      </c>
      <c r="E6" s="43" t="s">
        <v>106</v>
      </c>
      <c r="F6" s="43">
        <v>1</v>
      </c>
      <c r="G6" s="44">
        <f t="shared" si="0"/>
        <v>15088</v>
      </c>
      <c r="H6" s="45">
        <f>G6*F6</f>
        <v>15088</v>
      </c>
    </row>
    <row r="7" spans="1:8">
      <c r="A7" s="33"/>
      <c r="B7" s="52"/>
      <c r="C7" s="33"/>
      <c r="D7" s="83"/>
      <c r="E7" s="29"/>
      <c r="F7" s="30" t="s">
        <v>148</v>
      </c>
      <c r="G7" s="46"/>
      <c r="H7" s="46">
        <f>SUM(H4:H6)</f>
        <v>88872.1</v>
      </c>
    </row>
    <row r="8" spans="1:8">
      <c r="A8" s="47" t="s">
        <v>149</v>
      </c>
      <c r="B8" s="52"/>
      <c r="C8" s="29" t="s">
        <v>150</v>
      </c>
      <c r="D8" s="78"/>
      <c r="E8" s="29"/>
      <c r="F8" s="29"/>
      <c r="G8" s="33"/>
      <c r="H8" s="48"/>
    </row>
    <row r="9" spans="1:8" ht="15.75" thickBot="1">
      <c r="A9" s="33"/>
      <c r="B9" s="52"/>
      <c r="C9" s="33"/>
      <c r="D9" s="78"/>
      <c r="E9" s="29"/>
      <c r="F9" s="29"/>
      <c r="G9" s="33"/>
      <c r="H9" s="48"/>
    </row>
    <row r="10" spans="1:8" ht="34.5" thickBot="1">
      <c r="A10" s="57" t="s">
        <v>145</v>
      </c>
      <c r="B10" s="58" t="s">
        <v>100</v>
      </c>
      <c r="C10" s="59" t="s">
        <v>101</v>
      </c>
      <c r="D10" s="79" t="s">
        <v>155</v>
      </c>
      <c r="E10" s="60" t="s">
        <v>102</v>
      </c>
      <c r="F10" s="59" t="s">
        <v>103</v>
      </c>
      <c r="G10" s="60" t="s">
        <v>146</v>
      </c>
      <c r="H10" s="61" t="s">
        <v>147</v>
      </c>
    </row>
    <row r="11" spans="1:8">
      <c r="A11" s="62">
        <v>1</v>
      </c>
      <c r="B11" s="53">
        <f>Каталог!B33</f>
        <v>7716780184</v>
      </c>
      <c r="C11" s="53" t="str">
        <f>Каталог!C33</f>
        <v>Адаптер подкл. к дымоходу AZB 931</v>
      </c>
      <c r="D11" s="80">
        <f>Каталог!D33</f>
        <v>969.6</v>
      </c>
      <c r="E11" s="35" t="s">
        <v>106</v>
      </c>
      <c r="F11" s="35">
        <v>1</v>
      </c>
      <c r="G11" s="36">
        <f t="shared" ref="G11:G15" si="1">D11</f>
        <v>969.6</v>
      </c>
      <c r="H11" s="37">
        <f>G11*F11</f>
        <v>969.6</v>
      </c>
    </row>
    <row r="12" spans="1:8">
      <c r="A12" s="49">
        <v>2</v>
      </c>
      <c r="B12" s="53">
        <f>Каталог!B34</f>
        <v>7719002763</v>
      </c>
      <c r="C12" s="53" t="str">
        <f>Каталог!C34</f>
        <v>Концентрическая труба 80/125 500 мм AZB 604/1</v>
      </c>
      <c r="D12" s="80">
        <f>Каталог!D34</f>
        <v>1818.24</v>
      </c>
      <c r="E12" s="39" t="s">
        <v>106</v>
      </c>
      <c r="F12" s="39">
        <v>1</v>
      </c>
      <c r="G12" s="40">
        <f t="shared" si="1"/>
        <v>1818.24</v>
      </c>
      <c r="H12" s="41">
        <f>G12*F12</f>
        <v>1818.24</v>
      </c>
    </row>
    <row r="13" spans="1:8">
      <c r="A13" s="49">
        <v>3</v>
      </c>
      <c r="B13" s="53">
        <f>Каталог!B35</f>
        <v>7719002764</v>
      </c>
      <c r="C13" s="53" t="str">
        <f>Каталог!C35</f>
        <v>Концентрическая труба 80/125 1000 мм  AZB 605/1</v>
      </c>
      <c r="D13" s="80">
        <f>Каталог!D35</f>
        <v>2242.56</v>
      </c>
      <c r="E13" s="39" t="s">
        <v>106</v>
      </c>
      <c r="F13" s="39">
        <v>1</v>
      </c>
      <c r="G13" s="40">
        <f t="shared" si="1"/>
        <v>2242.56</v>
      </c>
      <c r="H13" s="41">
        <f>G13*F13</f>
        <v>2242.56</v>
      </c>
    </row>
    <row r="14" spans="1:8">
      <c r="A14" s="49">
        <v>4</v>
      </c>
      <c r="B14" s="53">
        <f>Каталог!B36</f>
        <v>7719002765</v>
      </c>
      <c r="C14" s="53" t="str">
        <f>Каталог!C36</f>
        <v>Концентрическая труба 80/125 2000 мм AZB 606/1</v>
      </c>
      <c r="D14" s="80">
        <f>Каталог!D36</f>
        <v>5697.92</v>
      </c>
      <c r="E14" s="39" t="s">
        <v>106</v>
      </c>
      <c r="F14" s="39">
        <v>1</v>
      </c>
      <c r="G14" s="40">
        <f t="shared" si="1"/>
        <v>5697.92</v>
      </c>
      <c r="H14" s="41">
        <f>G14*F14</f>
        <v>5697.92</v>
      </c>
    </row>
    <row r="15" spans="1:8" ht="15.75" thickBot="1">
      <c r="A15" s="63">
        <v>5</v>
      </c>
      <c r="B15" s="64">
        <f>Каталог!B37</f>
        <v>7719002766</v>
      </c>
      <c r="C15" s="64" t="str">
        <f>Каталог!C37</f>
        <v>Колено концентрическое 87* DN80/125 AZB 607/1</v>
      </c>
      <c r="D15" s="84">
        <f>Каталог!D37</f>
        <v>1879.04</v>
      </c>
      <c r="E15" s="43" t="s">
        <v>106</v>
      </c>
      <c r="F15" s="43">
        <v>1</v>
      </c>
      <c r="G15" s="44">
        <f t="shared" si="1"/>
        <v>1879.04</v>
      </c>
      <c r="H15" s="45">
        <f>G15*F15</f>
        <v>1879.04</v>
      </c>
    </row>
    <row r="16" spans="1:8">
      <c r="A16" s="33"/>
      <c r="B16" s="52"/>
      <c r="C16" s="33"/>
      <c r="D16" s="78"/>
      <c r="E16" s="29"/>
      <c r="F16" s="29"/>
      <c r="G16" s="33"/>
      <c r="H16" s="33"/>
    </row>
    <row r="17" spans="1:8">
      <c r="A17" s="47" t="s">
        <v>151</v>
      </c>
      <c r="B17" s="52"/>
      <c r="C17" s="33"/>
      <c r="D17" s="78"/>
      <c r="E17" s="29"/>
      <c r="F17" s="29"/>
      <c r="G17" s="33"/>
      <c r="H17" s="33"/>
    </row>
    <row r="18" spans="1:8">
      <c r="A18" s="167" t="s">
        <v>154</v>
      </c>
      <c r="B18" s="167"/>
      <c r="C18" s="167"/>
      <c r="D18" s="167"/>
      <c r="E18" s="167"/>
      <c r="F18" s="167"/>
      <c r="G18" s="167"/>
      <c r="H18" s="167"/>
    </row>
    <row r="19" spans="1:8">
      <c r="A19" s="167"/>
      <c r="B19" s="167"/>
      <c r="C19" s="167"/>
      <c r="D19" s="167"/>
      <c r="E19" s="167"/>
      <c r="F19" s="167"/>
      <c r="G19" s="167"/>
      <c r="H19" s="167"/>
    </row>
    <row r="20" spans="1:8">
      <c r="A20" s="70"/>
      <c r="C20" s="70"/>
      <c r="E20" s="70"/>
      <c r="F20" s="70"/>
      <c r="G20" s="70"/>
      <c r="H20" s="70"/>
    </row>
    <row r="21" spans="1:8">
      <c r="A21" s="51" t="s">
        <v>152</v>
      </c>
      <c r="B21" s="52"/>
      <c r="C21" s="33"/>
      <c r="D21" s="78"/>
      <c r="E21" s="29"/>
      <c r="F21" s="29"/>
      <c r="G21" s="33"/>
      <c r="H21" s="33"/>
    </row>
    <row r="22" spans="1:8">
      <c r="A22" s="168" t="s">
        <v>153</v>
      </c>
      <c r="B22" s="168"/>
      <c r="C22" s="168"/>
      <c r="D22" s="168"/>
      <c r="E22" s="168"/>
      <c r="F22" s="168"/>
      <c r="G22" s="168"/>
      <c r="H22" s="168"/>
    </row>
    <row r="23" spans="1:8">
      <c r="A23" s="168"/>
      <c r="B23" s="168"/>
      <c r="C23" s="168"/>
      <c r="D23" s="168"/>
      <c r="E23" s="168"/>
      <c r="F23" s="168"/>
      <c r="G23" s="168"/>
      <c r="H23" s="168"/>
    </row>
    <row r="24" spans="1:8">
      <c r="A24" s="71"/>
      <c r="B24" s="71"/>
      <c r="C24" s="71"/>
      <c r="D24" s="86"/>
      <c r="E24" s="71"/>
      <c r="F24" s="71"/>
      <c r="G24" s="71"/>
      <c r="H24" s="71"/>
    </row>
  </sheetData>
  <mergeCells count="2">
    <mergeCell ref="A18:H19"/>
    <mergeCell ref="A22:H23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5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193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74" t="s">
        <v>106</v>
      </c>
      <c r="F4" s="74">
        <v>1</v>
      </c>
      <c r="G4" s="75">
        <f t="shared" ref="G4:G7" si="0">D4</f>
        <v>66207.14</v>
      </c>
      <c r="H4" s="76">
        <f>G4*F4</f>
        <v>66207.14</v>
      </c>
    </row>
    <row r="5" spans="1:8">
      <c r="A5" s="38">
        <v>2</v>
      </c>
      <c r="B5" s="54">
        <f>Каталог!B31</f>
        <v>7736995004</v>
      </c>
      <c r="C5" s="54" t="str">
        <f>Каталог!C31</f>
        <v>Горизонтальный комплект DN 80/125</v>
      </c>
      <c r="D5" s="81">
        <f>Каталог!D31</f>
        <v>7576.96</v>
      </c>
      <c r="E5" s="39" t="s">
        <v>106</v>
      </c>
      <c r="F5" s="39">
        <v>1</v>
      </c>
      <c r="G5" s="40">
        <f t="shared" si="0"/>
        <v>7576.96</v>
      </c>
      <c r="H5" s="41">
        <f>G5*F5</f>
        <v>7576.96</v>
      </c>
    </row>
    <row r="6" spans="1:8">
      <c r="A6" s="38">
        <v>3</v>
      </c>
      <c r="B6" s="54">
        <f>Каталог!B38</f>
        <v>7738111127</v>
      </c>
      <c r="C6" s="54" t="str">
        <f>Каталог!C38</f>
        <v>Пульт управления RC310</v>
      </c>
      <c r="D6" s="81">
        <f>Каталог!D38</f>
        <v>15088</v>
      </c>
      <c r="E6" s="39" t="s">
        <v>106</v>
      </c>
      <c r="F6" s="39">
        <v>1</v>
      </c>
      <c r="G6" s="40">
        <f t="shared" si="0"/>
        <v>15088</v>
      </c>
      <c r="H6" s="41">
        <f>G6*F6</f>
        <v>15088</v>
      </c>
    </row>
    <row r="7" spans="1:8" ht="15.75" thickBot="1">
      <c r="A7" s="42">
        <v>4</v>
      </c>
      <c r="B7" s="55">
        <f>Каталог!B23</f>
        <v>7738110139</v>
      </c>
      <c r="C7" s="55" t="str">
        <f>Каталог!C23</f>
        <v>Модуль MM100-C</v>
      </c>
      <c r="D7" s="82">
        <f>Каталог!D23</f>
        <v>10299</v>
      </c>
      <c r="E7" s="43" t="s">
        <v>106</v>
      </c>
      <c r="F7" s="43">
        <v>2</v>
      </c>
      <c r="G7" s="44">
        <f t="shared" si="0"/>
        <v>10299</v>
      </c>
      <c r="H7" s="45">
        <f>G7*F7</f>
        <v>20598</v>
      </c>
    </row>
    <row r="8" spans="1:8">
      <c r="A8" s="33"/>
      <c r="B8" s="52"/>
      <c r="C8" s="33"/>
      <c r="D8" s="83"/>
      <c r="E8" s="29"/>
      <c r="F8" s="30" t="s">
        <v>148</v>
      </c>
      <c r="G8" s="46"/>
      <c r="H8" s="46">
        <f>SUM(H4:H7)</f>
        <v>109470.1</v>
      </c>
    </row>
    <row r="9" spans="1:8">
      <c r="A9" s="47" t="s">
        <v>149</v>
      </c>
      <c r="B9" s="52"/>
      <c r="C9" s="29" t="s">
        <v>150</v>
      </c>
      <c r="D9" s="78"/>
      <c r="E9" s="29"/>
      <c r="F9" s="29"/>
      <c r="G9" s="33"/>
      <c r="H9" s="48"/>
    </row>
    <row r="10" spans="1:8" ht="15.75" thickBot="1">
      <c r="A10" s="33"/>
      <c r="B10" s="52"/>
      <c r="C10" s="33"/>
      <c r="D10" s="78"/>
      <c r="E10" s="29"/>
      <c r="F10" s="29"/>
      <c r="G10" s="33"/>
      <c r="H10" s="48"/>
    </row>
    <row r="11" spans="1:8" ht="34.5" thickBot="1">
      <c r="A11" s="57" t="s">
        <v>145</v>
      </c>
      <c r="B11" s="58" t="s">
        <v>100</v>
      </c>
      <c r="C11" s="59" t="s">
        <v>101</v>
      </c>
      <c r="D11" s="79" t="s">
        <v>155</v>
      </c>
      <c r="E11" s="60" t="s">
        <v>102</v>
      </c>
      <c r="F11" s="59" t="s">
        <v>103</v>
      </c>
      <c r="G11" s="60" t="s">
        <v>146</v>
      </c>
      <c r="H11" s="61" t="s">
        <v>147</v>
      </c>
    </row>
    <row r="12" spans="1:8">
      <c r="A12" s="129">
        <v>1</v>
      </c>
      <c r="B12" s="130">
        <f>Каталог!B33</f>
        <v>7716780184</v>
      </c>
      <c r="C12" s="130" t="str">
        <f>Каталог!C33</f>
        <v>Адаптер подкл. к дымоходу AZB 931</v>
      </c>
      <c r="D12" s="87">
        <f>Каталог!D33</f>
        <v>969.6</v>
      </c>
      <c r="E12" s="74" t="s">
        <v>106</v>
      </c>
      <c r="F12" s="74">
        <v>1</v>
      </c>
      <c r="G12" s="75">
        <f t="shared" ref="G12:G16" si="1">D12</f>
        <v>969.6</v>
      </c>
      <c r="H12" s="76">
        <f t="shared" ref="H12:H17" si="2">G12*F12</f>
        <v>969.6</v>
      </c>
    </row>
    <row r="13" spans="1:8">
      <c r="A13" s="49">
        <v>2</v>
      </c>
      <c r="B13" s="53">
        <f>Каталог!B34</f>
        <v>7719002763</v>
      </c>
      <c r="C13" s="53" t="str">
        <f>Каталог!C34</f>
        <v>Концентрическая труба 80/125 500 мм AZB 604/1</v>
      </c>
      <c r="D13" s="80">
        <f>Каталог!D34</f>
        <v>1818.24</v>
      </c>
      <c r="E13" s="39" t="s">
        <v>106</v>
      </c>
      <c r="F13" s="39">
        <v>1</v>
      </c>
      <c r="G13" s="40">
        <f t="shared" si="1"/>
        <v>1818.24</v>
      </c>
      <c r="H13" s="41">
        <f t="shared" si="2"/>
        <v>1818.24</v>
      </c>
    </row>
    <row r="14" spans="1:8">
      <c r="A14" s="49">
        <v>3</v>
      </c>
      <c r="B14" s="53">
        <f>Каталог!B35</f>
        <v>7719002764</v>
      </c>
      <c r="C14" s="53" t="str">
        <f>Каталог!C35</f>
        <v>Концентрическая труба 80/125 1000 мм  AZB 605/1</v>
      </c>
      <c r="D14" s="80">
        <f>Каталог!D35</f>
        <v>2242.56</v>
      </c>
      <c r="E14" s="39" t="s">
        <v>106</v>
      </c>
      <c r="F14" s="39">
        <v>1</v>
      </c>
      <c r="G14" s="40">
        <f t="shared" si="1"/>
        <v>2242.56</v>
      </c>
      <c r="H14" s="41">
        <f t="shared" si="2"/>
        <v>2242.56</v>
      </c>
    </row>
    <row r="15" spans="1:8">
      <c r="A15" s="49">
        <v>4</v>
      </c>
      <c r="B15" s="53">
        <f>Каталог!B36</f>
        <v>7719002765</v>
      </c>
      <c r="C15" s="53" t="str">
        <f>Каталог!C36</f>
        <v>Концентрическая труба 80/125 2000 мм AZB 606/1</v>
      </c>
      <c r="D15" s="80">
        <f>Каталог!D36</f>
        <v>5697.92</v>
      </c>
      <c r="E15" s="39" t="s">
        <v>106</v>
      </c>
      <c r="F15" s="39">
        <v>1</v>
      </c>
      <c r="G15" s="40">
        <f t="shared" si="1"/>
        <v>5697.92</v>
      </c>
      <c r="H15" s="41">
        <f t="shared" si="2"/>
        <v>5697.92</v>
      </c>
    </row>
    <row r="16" spans="1:8">
      <c r="A16" s="49">
        <v>5</v>
      </c>
      <c r="B16" s="54">
        <f>Каталог!B37</f>
        <v>7719002766</v>
      </c>
      <c r="C16" s="54" t="str">
        <f>Каталог!C37</f>
        <v>Колено концентрическое 87* DN80/125 AZB 607/1</v>
      </c>
      <c r="D16" s="81">
        <f>Каталог!D37</f>
        <v>1879.04</v>
      </c>
      <c r="E16" s="39" t="s">
        <v>106</v>
      </c>
      <c r="F16" s="39">
        <v>1</v>
      </c>
      <c r="G16" s="40">
        <f t="shared" si="1"/>
        <v>1879.04</v>
      </c>
      <c r="H16" s="41">
        <f t="shared" si="2"/>
        <v>1879.04</v>
      </c>
    </row>
    <row r="17" spans="1:8" ht="15.75" thickBot="1">
      <c r="A17" s="42">
        <v>6</v>
      </c>
      <c r="B17" s="131">
        <f>Каталог!B22</f>
        <v>8718584845</v>
      </c>
      <c r="C17" s="131" t="str">
        <f>Каталог!C22</f>
        <v>Модуль Logamatic web KM200</v>
      </c>
      <c r="D17" s="82">
        <f>Каталог!D22</f>
        <v>16072</v>
      </c>
      <c r="E17" s="43" t="s">
        <v>106</v>
      </c>
      <c r="F17" s="43">
        <v>1</v>
      </c>
      <c r="G17" s="44">
        <f t="shared" ref="G17" si="3">D17</f>
        <v>16072</v>
      </c>
      <c r="H17" s="45">
        <f t="shared" si="2"/>
        <v>16072</v>
      </c>
    </row>
    <row r="18" spans="1:8">
      <c r="A18" s="47" t="s">
        <v>151</v>
      </c>
      <c r="B18" s="52"/>
      <c r="C18" s="33"/>
      <c r="D18" s="78"/>
      <c r="E18" s="29"/>
      <c r="F18" s="29"/>
      <c r="G18" s="33"/>
      <c r="H18" s="33"/>
    </row>
    <row r="19" spans="1:8">
      <c r="A19" s="167" t="s">
        <v>154</v>
      </c>
      <c r="B19" s="167"/>
      <c r="C19" s="167"/>
      <c r="D19" s="167"/>
      <c r="E19" s="167"/>
      <c r="F19" s="167"/>
      <c r="G19" s="167"/>
      <c r="H19" s="167"/>
    </row>
    <row r="20" spans="1:8">
      <c r="A20" s="167"/>
      <c r="B20" s="167"/>
      <c r="C20" s="167"/>
      <c r="D20" s="167"/>
      <c r="E20" s="167"/>
      <c r="F20" s="167"/>
      <c r="G20" s="167"/>
      <c r="H20" s="167"/>
    </row>
    <row r="21" spans="1:8">
      <c r="A21" s="70"/>
      <c r="C21" s="70"/>
      <c r="E21" s="70"/>
      <c r="F21" s="70"/>
      <c r="G21" s="70"/>
      <c r="H21" s="70"/>
    </row>
    <row r="22" spans="1:8">
      <c r="A22" s="51" t="s">
        <v>152</v>
      </c>
      <c r="B22" s="52"/>
      <c r="C22" s="33"/>
      <c r="D22" s="78"/>
      <c r="E22" s="29"/>
      <c r="F22" s="29"/>
      <c r="G22" s="33"/>
      <c r="H22" s="33"/>
    </row>
    <row r="23" spans="1:8">
      <c r="A23" s="168" t="s">
        <v>153</v>
      </c>
      <c r="B23" s="168"/>
      <c r="C23" s="168"/>
      <c r="D23" s="168"/>
      <c r="E23" s="168"/>
      <c r="F23" s="168"/>
      <c r="G23" s="168"/>
      <c r="H23" s="168"/>
    </row>
    <row r="24" spans="1:8">
      <c r="A24" s="168"/>
      <c r="B24" s="168"/>
      <c r="C24" s="168"/>
      <c r="D24" s="168"/>
      <c r="E24" s="168"/>
      <c r="F24" s="168"/>
      <c r="G24" s="168"/>
      <c r="H24" s="168"/>
    </row>
    <row r="25" spans="1:8">
      <c r="A25" s="71"/>
      <c r="B25" s="71"/>
      <c r="C25" s="71"/>
      <c r="D25" s="86"/>
      <c r="E25" s="71"/>
      <c r="F25" s="71"/>
      <c r="G25" s="71"/>
      <c r="H25" s="71"/>
    </row>
  </sheetData>
  <mergeCells count="2">
    <mergeCell ref="A19:H20"/>
    <mergeCell ref="A23:H24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25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194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74" t="s">
        <v>106</v>
      </c>
      <c r="F4" s="74">
        <v>1</v>
      </c>
      <c r="G4" s="75">
        <f t="shared" ref="G4:G7" si="0">D4</f>
        <v>66207.14</v>
      </c>
      <c r="H4" s="76">
        <f>G4*F4</f>
        <v>66207.14</v>
      </c>
    </row>
    <row r="5" spans="1:8">
      <c r="A5" s="38">
        <v>2</v>
      </c>
      <c r="B5" s="54">
        <f>Каталог!B31</f>
        <v>7736995004</v>
      </c>
      <c r="C5" s="54" t="str">
        <f>Каталог!C31</f>
        <v>Горизонтальный комплект DN 80/125</v>
      </c>
      <c r="D5" s="81">
        <f>Каталог!D31</f>
        <v>7576.96</v>
      </c>
      <c r="E5" s="39" t="s">
        <v>106</v>
      </c>
      <c r="F5" s="39">
        <v>1</v>
      </c>
      <c r="G5" s="40">
        <f t="shared" si="0"/>
        <v>7576.96</v>
      </c>
      <c r="H5" s="41">
        <f>G5*F5</f>
        <v>7576.96</v>
      </c>
    </row>
    <row r="6" spans="1:8">
      <c r="A6" s="38">
        <v>3</v>
      </c>
      <c r="B6" s="54">
        <f>Каталог!B38</f>
        <v>7738111127</v>
      </c>
      <c r="C6" s="54" t="str">
        <f>Каталог!C38</f>
        <v>Пульт управления RC310</v>
      </c>
      <c r="D6" s="81">
        <f>Каталог!D38</f>
        <v>15088</v>
      </c>
      <c r="E6" s="39" t="s">
        <v>106</v>
      </c>
      <c r="F6" s="39">
        <v>1</v>
      </c>
      <c r="G6" s="40">
        <f t="shared" si="0"/>
        <v>15088</v>
      </c>
      <c r="H6" s="41">
        <f>G6*F6</f>
        <v>15088</v>
      </c>
    </row>
    <row r="7" spans="1:8" ht="15.75" thickBot="1">
      <c r="A7" s="42">
        <v>4</v>
      </c>
      <c r="B7" s="55">
        <f>Каталог!B23</f>
        <v>7738110139</v>
      </c>
      <c r="C7" s="55" t="str">
        <f>Каталог!C23</f>
        <v>Модуль MM100-C</v>
      </c>
      <c r="D7" s="82">
        <f>Каталог!D23</f>
        <v>10299</v>
      </c>
      <c r="E7" s="43" t="s">
        <v>106</v>
      </c>
      <c r="F7" s="43">
        <v>3</v>
      </c>
      <c r="G7" s="44">
        <f t="shared" si="0"/>
        <v>10299</v>
      </c>
      <c r="H7" s="45">
        <f>G7*F7</f>
        <v>30897</v>
      </c>
    </row>
    <row r="8" spans="1:8">
      <c r="A8" s="33"/>
      <c r="B8" s="52"/>
      <c r="C8" s="33"/>
      <c r="D8" s="83"/>
      <c r="E8" s="29"/>
      <c r="F8" s="30" t="s">
        <v>148</v>
      </c>
      <c r="G8" s="46"/>
      <c r="H8" s="46">
        <f>SUM(H4:H7)</f>
        <v>119769.1</v>
      </c>
    </row>
    <row r="9" spans="1:8">
      <c r="A9" s="47" t="s">
        <v>149</v>
      </c>
      <c r="B9" s="52"/>
      <c r="C9" s="29" t="s">
        <v>150</v>
      </c>
      <c r="D9" s="78"/>
      <c r="E9" s="29"/>
      <c r="F9" s="29"/>
      <c r="G9" s="33"/>
      <c r="H9" s="48"/>
    </row>
    <row r="10" spans="1:8" ht="15.75" thickBot="1">
      <c r="A10" s="33"/>
      <c r="B10" s="52"/>
      <c r="C10" s="33"/>
      <c r="D10" s="78"/>
      <c r="E10" s="29"/>
      <c r="F10" s="29"/>
      <c r="G10" s="33"/>
      <c r="H10" s="48"/>
    </row>
    <row r="11" spans="1:8" ht="34.5" thickBot="1">
      <c r="A11" s="57" t="s">
        <v>145</v>
      </c>
      <c r="B11" s="58" t="s">
        <v>100</v>
      </c>
      <c r="C11" s="59" t="s">
        <v>101</v>
      </c>
      <c r="D11" s="79" t="s">
        <v>155</v>
      </c>
      <c r="E11" s="60" t="s">
        <v>102</v>
      </c>
      <c r="F11" s="59" t="s">
        <v>103</v>
      </c>
      <c r="G11" s="60" t="s">
        <v>146</v>
      </c>
      <c r="H11" s="61" t="s">
        <v>147</v>
      </c>
    </row>
    <row r="12" spans="1:8">
      <c r="A12" s="129">
        <v>1</v>
      </c>
      <c r="B12" s="130">
        <f>Каталог!B33</f>
        <v>7716780184</v>
      </c>
      <c r="C12" s="130" t="str">
        <f>Каталог!C33</f>
        <v>Адаптер подкл. к дымоходу AZB 931</v>
      </c>
      <c r="D12" s="87">
        <f>Каталог!D33</f>
        <v>969.6</v>
      </c>
      <c r="E12" s="74" t="s">
        <v>106</v>
      </c>
      <c r="F12" s="74">
        <v>1</v>
      </c>
      <c r="G12" s="75">
        <f t="shared" ref="G12:G17" si="1">D12</f>
        <v>969.6</v>
      </c>
      <c r="H12" s="76">
        <f t="shared" ref="H12:H17" si="2">G12*F12</f>
        <v>969.6</v>
      </c>
    </row>
    <row r="13" spans="1:8">
      <c r="A13" s="49">
        <v>2</v>
      </c>
      <c r="B13" s="53">
        <f>Каталог!B34</f>
        <v>7719002763</v>
      </c>
      <c r="C13" s="53" t="str">
        <f>Каталог!C34</f>
        <v>Концентрическая труба 80/125 500 мм AZB 604/1</v>
      </c>
      <c r="D13" s="80">
        <f>Каталог!D34</f>
        <v>1818.24</v>
      </c>
      <c r="E13" s="39" t="s">
        <v>106</v>
      </c>
      <c r="F13" s="39">
        <v>1</v>
      </c>
      <c r="G13" s="40">
        <f t="shared" si="1"/>
        <v>1818.24</v>
      </c>
      <c r="H13" s="41">
        <f t="shared" si="2"/>
        <v>1818.24</v>
      </c>
    </row>
    <row r="14" spans="1:8">
      <c r="A14" s="49">
        <v>3</v>
      </c>
      <c r="B14" s="53">
        <f>Каталог!B35</f>
        <v>7719002764</v>
      </c>
      <c r="C14" s="53" t="str">
        <f>Каталог!C35</f>
        <v>Концентрическая труба 80/125 1000 мм  AZB 605/1</v>
      </c>
      <c r="D14" s="80">
        <f>Каталог!D35</f>
        <v>2242.56</v>
      </c>
      <c r="E14" s="39" t="s">
        <v>106</v>
      </c>
      <c r="F14" s="39">
        <v>1</v>
      </c>
      <c r="G14" s="40">
        <f t="shared" si="1"/>
        <v>2242.56</v>
      </c>
      <c r="H14" s="41">
        <f t="shared" si="2"/>
        <v>2242.56</v>
      </c>
    </row>
    <row r="15" spans="1:8">
      <c r="A15" s="49">
        <v>4</v>
      </c>
      <c r="B15" s="53">
        <f>Каталог!B36</f>
        <v>7719002765</v>
      </c>
      <c r="C15" s="53" t="str">
        <f>Каталог!C36</f>
        <v>Концентрическая труба 80/125 2000 мм AZB 606/1</v>
      </c>
      <c r="D15" s="80">
        <f>Каталог!D36</f>
        <v>5697.92</v>
      </c>
      <c r="E15" s="39" t="s">
        <v>106</v>
      </c>
      <c r="F15" s="39">
        <v>1</v>
      </c>
      <c r="G15" s="40">
        <f t="shared" si="1"/>
        <v>5697.92</v>
      </c>
      <c r="H15" s="41">
        <f t="shared" si="2"/>
        <v>5697.92</v>
      </c>
    </row>
    <row r="16" spans="1:8">
      <c r="A16" s="49">
        <v>5</v>
      </c>
      <c r="B16" s="54">
        <f>Каталог!B37</f>
        <v>7719002766</v>
      </c>
      <c r="C16" s="54" t="str">
        <f>Каталог!C37</f>
        <v>Колено концентрическое 87* DN80/125 AZB 607/1</v>
      </c>
      <c r="D16" s="81">
        <f>Каталог!D37</f>
        <v>1879.04</v>
      </c>
      <c r="E16" s="39" t="s">
        <v>106</v>
      </c>
      <c r="F16" s="39">
        <v>1</v>
      </c>
      <c r="G16" s="40">
        <f t="shared" si="1"/>
        <v>1879.04</v>
      </c>
      <c r="H16" s="41">
        <f t="shared" si="2"/>
        <v>1879.04</v>
      </c>
    </row>
    <row r="17" spans="1:8" ht="15.75" thickBot="1">
      <c r="A17" s="42">
        <v>6</v>
      </c>
      <c r="B17" s="131">
        <f>Каталог!B22</f>
        <v>8718584845</v>
      </c>
      <c r="C17" s="131" t="str">
        <f>Каталог!C22</f>
        <v>Модуль Logamatic web KM200</v>
      </c>
      <c r="D17" s="82">
        <f>Каталог!D22</f>
        <v>16072</v>
      </c>
      <c r="E17" s="43" t="s">
        <v>106</v>
      </c>
      <c r="F17" s="43">
        <v>1</v>
      </c>
      <c r="G17" s="44">
        <f t="shared" si="1"/>
        <v>16072</v>
      </c>
      <c r="H17" s="45">
        <f t="shared" si="2"/>
        <v>16072</v>
      </c>
    </row>
    <row r="18" spans="1:8">
      <c r="A18" s="47" t="s">
        <v>151</v>
      </c>
      <c r="B18" s="52"/>
      <c r="C18" s="33"/>
      <c r="D18" s="78"/>
      <c r="E18" s="29"/>
      <c r="F18" s="29"/>
      <c r="G18" s="33"/>
      <c r="H18" s="33"/>
    </row>
    <row r="19" spans="1:8">
      <c r="A19" s="167" t="s">
        <v>154</v>
      </c>
      <c r="B19" s="167"/>
      <c r="C19" s="167"/>
      <c r="D19" s="167"/>
      <c r="E19" s="167"/>
      <c r="F19" s="167"/>
      <c r="G19" s="167"/>
      <c r="H19" s="167"/>
    </row>
    <row r="20" spans="1:8">
      <c r="A20" s="167"/>
      <c r="B20" s="167"/>
      <c r="C20" s="167"/>
      <c r="D20" s="167"/>
      <c r="E20" s="167"/>
      <c r="F20" s="167"/>
      <c r="G20" s="167"/>
      <c r="H20" s="167"/>
    </row>
    <row r="21" spans="1:8">
      <c r="A21" s="70"/>
      <c r="C21" s="70"/>
      <c r="E21" s="70"/>
      <c r="F21" s="70"/>
      <c r="G21" s="70"/>
      <c r="H21" s="70"/>
    </row>
    <row r="22" spans="1:8">
      <c r="A22" s="51" t="s">
        <v>152</v>
      </c>
      <c r="B22" s="52"/>
      <c r="C22" s="33"/>
      <c r="D22" s="78"/>
      <c r="E22" s="29"/>
      <c r="F22" s="29"/>
      <c r="G22" s="33"/>
      <c r="H22" s="33"/>
    </row>
    <row r="23" spans="1:8">
      <c r="A23" s="168" t="s">
        <v>153</v>
      </c>
      <c r="B23" s="168"/>
      <c r="C23" s="168"/>
      <c r="D23" s="168"/>
      <c r="E23" s="168"/>
      <c r="F23" s="168"/>
      <c r="G23" s="168"/>
      <c r="H23" s="168"/>
    </row>
    <row r="24" spans="1:8">
      <c r="A24" s="168"/>
      <c r="B24" s="168"/>
      <c r="C24" s="168"/>
      <c r="D24" s="168"/>
      <c r="E24" s="168"/>
      <c r="F24" s="168"/>
      <c r="G24" s="168"/>
      <c r="H24" s="168"/>
    </row>
    <row r="25" spans="1:8">
      <c r="A25" s="71"/>
      <c r="B25" s="71"/>
      <c r="C25" s="71"/>
      <c r="D25" s="86"/>
      <c r="E25" s="71"/>
      <c r="F25" s="71"/>
      <c r="G25" s="71"/>
      <c r="H25" s="71"/>
    </row>
  </sheetData>
  <mergeCells count="2">
    <mergeCell ref="A19:H20"/>
    <mergeCell ref="A23:H24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5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195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108">
        <f>Каталог!B3</f>
        <v>7736901202</v>
      </c>
      <c r="C4" s="108" t="str">
        <f>Каталог!C3</f>
        <v>Котел настенный газовый конденсационный одноконутрный GB062-24</v>
      </c>
      <c r="D4" s="80">
        <f>Каталог!D3</f>
        <v>66207.14</v>
      </c>
      <c r="E4" s="74" t="s">
        <v>106</v>
      </c>
      <c r="F4" s="74">
        <v>1</v>
      </c>
      <c r="G4" s="75">
        <f t="shared" ref="G4:G7" si="0">D4</f>
        <v>66207.14</v>
      </c>
      <c r="H4" s="76">
        <f>G4*F4</f>
        <v>66207.14</v>
      </c>
    </row>
    <row r="5" spans="1:8">
      <c r="A5" s="38">
        <v>2</v>
      </c>
      <c r="B5" s="54">
        <f>Каталог!B31</f>
        <v>7736995004</v>
      </c>
      <c r="C5" s="54" t="str">
        <f>Каталог!C31</f>
        <v>Горизонтальный комплект DN 80/125</v>
      </c>
      <c r="D5" s="81">
        <f>Каталог!D31</f>
        <v>7576.96</v>
      </c>
      <c r="E5" s="39" t="s">
        <v>106</v>
      </c>
      <c r="F5" s="39">
        <v>1</v>
      </c>
      <c r="G5" s="40">
        <f t="shared" si="0"/>
        <v>7576.96</v>
      </c>
      <c r="H5" s="41">
        <f>G5*F5</f>
        <v>7576.96</v>
      </c>
    </row>
    <row r="6" spans="1:8">
      <c r="A6" s="38">
        <v>3</v>
      </c>
      <c r="B6" s="54">
        <f>Каталог!B38</f>
        <v>7738111127</v>
      </c>
      <c r="C6" s="54" t="str">
        <f>Каталог!C38</f>
        <v>Пульт управления RC310</v>
      </c>
      <c r="D6" s="81">
        <f>Каталог!D38</f>
        <v>15088</v>
      </c>
      <c r="E6" s="39" t="s">
        <v>106</v>
      </c>
      <c r="F6" s="39">
        <v>1</v>
      </c>
      <c r="G6" s="40">
        <f t="shared" si="0"/>
        <v>15088</v>
      </c>
      <c r="H6" s="41">
        <f>G6*F6</f>
        <v>15088</v>
      </c>
    </row>
    <row r="7" spans="1:8" ht="15.75" thickBot="1">
      <c r="A7" s="42">
        <v>4</v>
      </c>
      <c r="B7" s="55">
        <f>Каталог!B23</f>
        <v>7738110139</v>
      </c>
      <c r="C7" s="55" t="str">
        <f>Каталог!C23</f>
        <v>Модуль MM100-C</v>
      </c>
      <c r="D7" s="82">
        <f>Каталог!D23</f>
        <v>10299</v>
      </c>
      <c r="E7" s="43" t="s">
        <v>106</v>
      </c>
      <c r="F7" s="43">
        <v>4</v>
      </c>
      <c r="G7" s="44">
        <f t="shared" si="0"/>
        <v>10299</v>
      </c>
      <c r="H7" s="45">
        <f>G7*F7</f>
        <v>41196</v>
      </c>
    </row>
    <row r="8" spans="1:8">
      <c r="A8" s="33"/>
      <c r="B8" s="52"/>
      <c r="C8" s="33"/>
      <c r="D8" s="83"/>
      <c r="E8" s="29"/>
      <c r="F8" s="30" t="s">
        <v>148</v>
      </c>
      <c r="G8" s="46"/>
      <c r="H8" s="46">
        <f>SUM(H4:H7)</f>
        <v>130068.1</v>
      </c>
    </row>
    <row r="9" spans="1:8">
      <c r="A9" s="47" t="s">
        <v>149</v>
      </c>
      <c r="B9" s="52"/>
      <c r="C9" s="29" t="s">
        <v>150</v>
      </c>
      <c r="D9" s="78"/>
      <c r="E9" s="29"/>
      <c r="F9" s="29"/>
      <c r="G9" s="33"/>
      <c r="H9" s="48"/>
    </row>
    <row r="10" spans="1:8" ht="15.75" thickBot="1">
      <c r="A10" s="33"/>
      <c r="B10" s="52"/>
      <c r="C10" s="33"/>
      <c r="D10" s="78"/>
      <c r="E10" s="29"/>
      <c r="F10" s="29"/>
      <c r="G10" s="33"/>
      <c r="H10" s="48"/>
    </row>
    <row r="11" spans="1:8" ht="34.5" thickBot="1">
      <c r="A11" s="57" t="s">
        <v>145</v>
      </c>
      <c r="B11" s="58" t="s">
        <v>100</v>
      </c>
      <c r="C11" s="59" t="s">
        <v>101</v>
      </c>
      <c r="D11" s="79" t="s">
        <v>155</v>
      </c>
      <c r="E11" s="60" t="s">
        <v>102</v>
      </c>
      <c r="F11" s="59" t="s">
        <v>103</v>
      </c>
      <c r="G11" s="60" t="s">
        <v>146</v>
      </c>
      <c r="H11" s="61" t="s">
        <v>147</v>
      </c>
    </row>
    <row r="12" spans="1:8">
      <c r="A12" s="129">
        <v>1</v>
      </c>
      <c r="B12" s="130">
        <f>Каталог!B33</f>
        <v>7716780184</v>
      </c>
      <c r="C12" s="130" t="str">
        <f>Каталог!C33</f>
        <v>Адаптер подкл. к дымоходу AZB 931</v>
      </c>
      <c r="D12" s="87">
        <f>Каталог!D33</f>
        <v>969.6</v>
      </c>
      <c r="E12" s="74" t="s">
        <v>106</v>
      </c>
      <c r="F12" s="74">
        <v>1</v>
      </c>
      <c r="G12" s="75">
        <f t="shared" ref="G12:G17" si="1">D12</f>
        <v>969.6</v>
      </c>
      <c r="H12" s="76">
        <f t="shared" ref="H12:H17" si="2">G12*F12</f>
        <v>969.6</v>
      </c>
    </row>
    <row r="13" spans="1:8">
      <c r="A13" s="49">
        <v>2</v>
      </c>
      <c r="B13" s="53">
        <f>Каталог!B34</f>
        <v>7719002763</v>
      </c>
      <c r="C13" s="53" t="str">
        <f>Каталог!C34</f>
        <v>Концентрическая труба 80/125 500 мм AZB 604/1</v>
      </c>
      <c r="D13" s="80">
        <f>Каталог!D34</f>
        <v>1818.24</v>
      </c>
      <c r="E13" s="39" t="s">
        <v>106</v>
      </c>
      <c r="F13" s="39">
        <v>1</v>
      </c>
      <c r="G13" s="40">
        <f t="shared" si="1"/>
        <v>1818.24</v>
      </c>
      <c r="H13" s="41">
        <f t="shared" si="2"/>
        <v>1818.24</v>
      </c>
    </row>
    <row r="14" spans="1:8">
      <c r="A14" s="49">
        <v>3</v>
      </c>
      <c r="B14" s="53">
        <f>Каталог!B35</f>
        <v>7719002764</v>
      </c>
      <c r="C14" s="53" t="str">
        <f>Каталог!C35</f>
        <v>Концентрическая труба 80/125 1000 мм  AZB 605/1</v>
      </c>
      <c r="D14" s="80">
        <f>Каталог!D35</f>
        <v>2242.56</v>
      </c>
      <c r="E14" s="39" t="s">
        <v>106</v>
      </c>
      <c r="F14" s="39">
        <v>1</v>
      </c>
      <c r="G14" s="40">
        <f t="shared" si="1"/>
        <v>2242.56</v>
      </c>
      <c r="H14" s="41">
        <f t="shared" si="2"/>
        <v>2242.56</v>
      </c>
    </row>
    <row r="15" spans="1:8">
      <c r="A15" s="49">
        <v>4</v>
      </c>
      <c r="B15" s="53">
        <f>Каталог!B36</f>
        <v>7719002765</v>
      </c>
      <c r="C15" s="53" t="str">
        <f>Каталог!C36</f>
        <v>Концентрическая труба 80/125 2000 мм AZB 606/1</v>
      </c>
      <c r="D15" s="80">
        <f>Каталог!D36</f>
        <v>5697.92</v>
      </c>
      <c r="E15" s="39" t="s">
        <v>106</v>
      </c>
      <c r="F15" s="39">
        <v>1</v>
      </c>
      <c r="G15" s="40">
        <f t="shared" si="1"/>
        <v>5697.92</v>
      </c>
      <c r="H15" s="41">
        <f t="shared" si="2"/>
        <v>5697.92</v>
      </c>
    </row>
    <row r="16" spans="1:8">
      <c r="A16" s="49">
        <v>5</v>
      </c>
      <c r="B16" s="54">
        <f>Каталог!B37</f>
        <v>7719002766</v>
      </c>
      <c r="C16" s="54" t="str">
        <f>Каталог!C37</f>
        <v>Колено концентрическое 87* DN80/125 AZB 607/1</v>
      </c>
      <c r="D16" s="81">
        <f>Каталог!D37</f>
        <v>1879.04</v>
      </c>
      <c r="E16" s="39" t="s">
        <v>106</v>
      </c>
      <c r="F16" s="39">
        <v>1</v>
      </c>
      <c r="G16" s="40">
        <f t="shared" si="1"/>
        <v>1879.04</v>
      </c>
      <c r="H16" s="41">
        <f t="shared" si="2"/>
        <v>1879.04</v>
      </c>
    </row>
    <row r="17" spans="1:8" ht="15.75" thickBot="1">
      <c r="A17" s="42">
        <v>6</v>
      </c>
      <c r="B17" s="131">
        <f>Каталог!B22</f>
        <v>8718584845</v>
      </c>
      <c r="C17" s="131" t="str">
        <f>Каталог!C22</f>
        <v>Модуль Logamatic web KM200</v>
      </c>
      <c r="D17" s="82">
        <f>Каталог!D22</f>
        <v>16072</v>
      </c>
      <c r="E17" s="43" t="s">
        <v>106</v>
      </c>
      <c r="F17" s="43">
        <v>1</v>
      </c>
      <c r="G17" s="44">
        <f t="shared" si="1"/>
        <v>16072</v>
      </c>
      <c r="H17" s="45">
        <f t="shared" si="2"/>
        <v>16072</v>
      </c>
    </row>
    <row r="18" spans="1:8">
      <c r="A18" s="47" t="s">
        <v>151</v>
      </c>
      <c r="B18" s="52"/>
      <c r="C18" s="33"/>
      <c r="D18" s="78"/>
      <c r="E18" s="29"/>
      <c r="F18" s="29"/>
      <c r="G18" s="33"/>
      <c r="H18" s="33"/>
    </row>
    <row r="19" spans="1:8">
      <c r="A19" s="167" t="s">
        <v>154</v>
      </c>
      <c r="B19" s="167"/>
      <c r="C19" s="167"/>
      <c r="D19" s="167"/>
      <c r="E19" s="167"/>
      <c r="F19" s="167"/>
      <c r="G19" s="167"/>
      <c r="H19" s="167"/>
    </row>
    <row r="20" spans="1:8">
      <c r="A20" s="167"/>
      <c r="B20" s="167"/>
      <c r="C20" s="167"/>
      <c r="D20" s="167"/>
      <c r="E20" s="167"/>
      <c r="F20" s="167"/>
      <c r="G20" s="167"/>
      <c r="H20" s="167"/>
    </row>
    <row r="21" spans="1:8">
      <c r="A21" s="70"/>
      <c r="C21" s="70"/>
      <c r="E21" s="70"/>
      <c r="F21" s="70"/>
      <c r="G21" s="70"/>
      <c r="H21" s="70"/>
    </row>
    <row r="22" spans="1:8">
      <c r="A22" s="51" t="s">
        <v>152</v>
      </c>
      <c r="B22" s="52"/>
      <c r="C22" s="33"/>
      <c r="D22" s="78"/>
      <c r="E22" s="29"/>
      <c r="F22" s="29"/>
      <c r="G22" s="33"/>
      <c r="H22" s="33"/>
    </row>
    <row r="23" spans="1:8">
      <c r="A23" s="168" t="s">
        <v>153</v>
      </c>
      <c r="B23" s="168"/>
      <c r="C23" s="168"/>
      <c r="D23" s="168"/>
      <c r="E23" s="168"/>
      <c r="F23" s="168"/>
      <c r="G23" s="168"/>
      <c r="H23" s="168"/>
    </row>
    <row r="24" spans="1:8">
      <c r="A24" s="168"/>
      <c r="B24" s="168"/>
      <c r="C24" s="168"/>
      <c r="D24" s="168"/>
      <c r="E24" s="168"/>
      <c r="F24" s="168"/>
      <c r="G24" s="168"/>
      <c r="H24" s="168"/>
    </row>
    <row r="25" spans="1:8">
      <c r="A25" s="71"/>
      <c r="B25" s="71"/>
      <c r="C25" s="71"/>
      <c r="D25" s="86"/>
      <c r="E25" s="71"/>
      <c r="F25" s="71"/>
      <c r="G25" s="71"/>
      <c r="H25" s="71"/>
    </row>
  </sheetData>
  <mergeCells count="2">
    <mergeCell ref="A19:H20"/>
    <mergeCell ref="A23:H24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3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196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Каталог!B5</f>
        <v>7736901150</v>
      </c>
      <c r="C4" s="108" t="str">
        <f>Каталог!C5</f>
        <v>Котел Logamax plus GB172-20 i K (черный)</v>
      </c>
      <c r="D4" s="80">
        <f>Каталог!D5</f>
        <v>78690</v>
      </c>
      <c r="E4" s="35" t="s">
        <v>106</v>
      </c>
      <c r="F4" s="35">
        <v>1</v>
      </c>
      <c r="G4" s="36">
        <f t="shared" ref="G4:G6" si="0">D4</f>
        <v>78690</v>
      </c>
      <c r="H4" s="37">
        <f>G4*F4</f>
        <v>78690</v>
      </c>
    </row>
    <row r="5" spans="1:8">
      <c r="A5" s="38">
        <v>2</v>
      </c>
      <c r="B5" s="54">
        <f>Каталог!B32</f>
        <v>7747215367</v>
      </c>
      <c r="C5" s="54" t="str">
        <f>Каталог!C32</f>
        <v>Комплект отвода дымовых газов для вывода через стену DN 80/125</v>
      </c>
      <c r="D5" s="81">
        <f>Каталог!D32</f>
        <v>12729.6</v>
      </c>
      <c r="E5" s="39" t="s">
        <v>106</v>
      </c>
      <c r="F5" s="39">
        <v>1</v>
      </c>
      <c r="G5" s="40">
        <f t="shared" si="0"/>
        <v>12729.6</v>
      </c>
      <c r="H5" s="41">
        <f>G5*F5</f>
        <v>12729.6</v>
      </c>
    </row>
    <row r="6" spans="1:8" ht="15.75" thickBot="1">
      <c r="A6" s="42">
        <v>3</v>
      </c>
      <c r="B6" s="55">
        <f>Каталог!B27</f>
        <v>7736701045</v>
      </c>
      <c r="C6" s="55" t="str">
        <f>Каталог!C27</f>
        <v>Регулятор Logamatic TC100</v>
      </c>
      <c r="D6" s="82">
        <f>Каталог!D27</f>
        <v>17646</v>
      </c>
      <c r="E6" s="43" t="s">
        <v>106</v>
      </c>
      <c r="F6" s="43">
        <v>1</v>
      </c>
      <c r="G6" s="44">
        <f t="shared" si="0"/>
        <v>17646</v>
      </c>
      <c r="H6" s="45">
        <f>G6*F6</f>
        <v>17646</v>
      </c>
    </row>
    <row r="7" spans="1:8">
      <c r="A7" s="33"/>
      <c r="B7" s="52"/>
      <c r="C7" s="33"/>
      <c r="D7" s="83"/>
      <c r="E7" s="29"/>
      <c r="F7" s="30" t="s">
        <v>148</v>
      </c>
      <c r="G7" s="46"/>
      <c r="H7" s="46">
        <f>SUM(H4:H6)</f>
        <v>109065.60000000001</v>
      </c>
    </row>
    <row r="8" spans="1:8">
      <c r="A8" s="47" t="s">
        <v>149</v>
      </c>
      <c r="B8" s="52"/>
      <c r="C8" s="29" t="s">
        <v>150</v>
      </c>
      <c r="D8" s="78"/>
      <c r="E8" s="29"/>
      <c r="F8" s="29"/>
      <c r="G8" s="33"/>
      <c r="H8" s="48"/>
    </row>
    <row r="9" spans="1:8" ht="15.75" thickBot="1">
      <c r="A9" s="33"/>
      <c r="B9" s="52"/>
      <c r="C9" s="33"/>
      <c r="D9" s="78"/>
      <c r="E9" s="29"/>
      <c r="F9" s="29"/>
      <c r="G9" s="33"/>
      <c r="H9" s="48"/>
    </row>
    <row r="10" spans="1:8" ht="34.5" thickBot="1">
      <c r="A10" s="57" t="s">
        <v>145</v>
      </c>
      <c r="B10" s="58" t="s">
        <v>100</v>
      </c>
      <c r="C10" s="59" t="s">
        <v>101</v>
      </c>
      <c r="D10" s="79" t="s">
        <v>155</v>
      </c>
      <c r="E10" s="60" t="s">
        <v>102</v>
      </c>
      <c r="F10" s="59" t="s">
        <v>103</v>
      </c>
      <c r="G10" s="60" t="s">
        <v>146</v>
      </c>
      <c r="H10" s="61" t="s">
        <v>147</v>
      </c>
    </row>
    <row r="11" spans="1:8">
      <c r="A11" s="49">
        <v>1</v>
      </c>
      <c r="B11" s="53">
        <f>Каталог!B34</f>
        <v>7719002763</v>
      </c>
      <c r="C11" s="53" t="str">
        <f>Каталог!C34</f>
        <v>Концентрическая труба 80/125 500 мм AZB 604/1</v>
      </c>
      <c r="D11" s="80">
        <f>Каталог!D34</f>
        <v>1818.24</v>
      </c>
      <c r="E11" s="39" t="s">
        <v>106</v>
      </c>
      <c r="F11" s="39">
        <v>1</v>
      </c>
      <c r="G11" s="40">
        <f t="shared" ref="G11:G14" si="1">D11</f>
        <v>1818.24</v>
      </c>
      <c r="H11" s="41">
        <f>G11*F11</f>
        <v>1818.24</v>
      </c>
    </row>
    <row r="12" spans="1:8">
      <c r="A12" s="49">
        <v>2</v>
      </c>
      <c r="B12" s="53">
        <f>Каталог!B35</f>
        <v>7719002764</v>
      </c>
      <c r="C12" s="53" t="str">
        <f>Каталог!C35</f>
        <v>Концентрическая труба 80/125 1000 мм  AZB 605/1</v>
      </c>
      <c r="D12" s="80">
        <f>Каталог!D35</f>
        <v>2242.56</v>
      </c>
      <c r="E12" s="39" t="s">
        <v>106</v>
      </c>
      <c r="F12" s="39">
        <v>1</v>
      </c>
      <c r="G12" s="40">
        <f t="shared" si="1"/>
        <v>2242.56</v>
      </c>
      <c r="H12" s="41">
        <f>G12*F12</f>
        <v>2242.56</v>
      </c>
    </row>
    <row r="13" spans="1:8">
      <c r="A13" s="49">
        <v>3</v>
      </c>
      <c r="B13" s="53">
        <f>Каталог!B36</f>
        <v>7719002765</v>
      </c>
      <c r="C13" s="53" t="str">
        <f>Каталог!C36</f>
        <v>Концентрическая труба 80/125 2000 мм AZB 606/1</v>
      </c>
      <c r="D13" s="80">
        <f>Каталог!D36</f>
        <v>5697.92</v>
      </c>
      <c r="E13" s="39" t="s">
        <v>106</v>
      </c>
      <c r="F13" s="39">
        <v>1</v>
      </c>
      <c r="G13" s="40">
        <f t="shared" si="1"/>
        <v>5697.92</v>
      </c>
      <c r="H13" s="41">
        <f>G13*F13</f>
        <v>5697.92</v>
      </c>
    </row>
    <row r="14" spans="1:8" ht="15.75" thickBot="1">
      <c r="A14" s="63">
        <v>4</v>
      </c>
      <c r="B14" s="64">
        <f>Каталог!B37</f>
        <v>7719002766</v>
      </c>
      <c r="C14" s="64" t="str">
        <f>Каталог!C37</f>
        <v>Колено концентрическое 87* DN80/125 AZB 607/1</v>
      </c>
      <c r="D14" s="84">
        <f>Каталог!D37</f>
        <v>1879.04</v>
      </c>
      <c r="E14" s="43" t="s">
        <v>106</v>
      </c>
      <c r="F14" s="43">
        <v>1</v>
      </c>
      <c r="G14" s="44">
        <f t="shared" si="1"/>
        <v>1879.04</v>
      </c>
      <c r="H14" s="45">
        <f>G14*F14</f>
        <v>1879.04</v>
      </c>
    </row>
    <row r="15" spans="1:8">
      <c r="A15" s="33"/>
      <c r="B15" s="52"/>
      <c r="C15" s="33"/>
      <c r="D15" s="78"/>
      <c r="E15" s="29"/>
      <c r="F15" s="29"/>
      <c r="G15" s="33"/>
      <c r="H15" s="33"/>
    </row>
    <row r="16" spans="1:8">
      <c r="A16" s="47" t="s">
        <v>151</v>
      </c>
      <c r="B16" s="52"/>
      <c r="C16" s="33"/>
      <c r="D16" s="78"/>
      <c r="E16" s="29"/>
      <c r="F16" s="29"/>
      <c r="G16" s="33"/>
      <c r="H16" s="33"/>
    </row>
    <row r="17" spans="1:8">
      <c r="A17" s="167" t="s">
        <v>154</v>
      </c>
      <c r="B17" s="167"/>
      <c r="C17" s="167"/>
      <c r="D17" s="167"/>
      <c r="E17" s="167"/>
      <c r="F17" s="167"/>
      <c r="G17" s="167"/>
      <c r="H17" s="167"/>
    </row>
    <row r="18" spans="1:8">
      <c r="A18" s="167"/>
      <c r="B18" s="167"/>
      <c r="C18" s="167"/>
      <c r="D18" s="167"/>
      <c r="E18" s="167"/>
      <c r="F18" s="167"/>
      <c r="G18" s="167"/>
      <c r="H18" s="167"/>
    </row>
    <row r="19" spans="1:8">
      <c r="A19" s="70"/>
      <c r="C19" s="70"/>
      <c r="E19" s="70"/>
      <c r="F19" s="70"/>
      <c r="G19" s="70"/>
      <c r="H19" s="70"/>
    </row>
    <row r="20" spans="1:8">
      <c r="A20" s="51" t="s">
        <v>152</v>
      </c>
      <c r="B20" s="52"/>
      <c r="C20" s="33"/>
      <c r="D20" s="78"/>
      <c r="E20" s="29"/>
      <c r="F20" s="29"/>
      <c r="G20" s="33"/>
      <c r="H20" s="33"/>
    </row>
    <row r="21" spans="1:8">
      <c r="A21" s="168" t="s">
        <v>153</v>
      </c>
      <c r="B21" s="168"/>
      <c r="C21" s="168"/>
      <c r="D21" s="168"/>
      <c r="E21" s="168"/>
      <c r="F21" s="168"/>
      <c r="G21" s="168"/>
      <c r="H21" s="168"/>
    </row>
    <row r="22" spans="1:8">
      <c r="A22" s="168"/>
      <c r="B22" s="168"/>
      <c r="C22" s="168"/>
      <c r="D22" s="168"/>
      <c r="E22" s="168"/>
      <c r="F22" s="168"/>
      <c r="G22" s="168"/>
      <c r="H22" s="168"/>
    </row>
    <row r="23" spans="1:8">
      <c r="A23" s="71"/>
      <c r="B23" s="71"/>
      <c r="C23" s="71"/>
      <c r="D23" s="86"/>
      <c r="E23" s="71"/>
      <c r="F23" s="71"/>
      <c r="G23" s="71"/>
      <c r="H23" s="71"/>
    </row>
  </sheetData>
  <mergeCells count="2">
    <mergeCell ref="A17:H18"/>
    <mergeCell ref="A21:H22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3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197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Каталог!B5</f>
        <v>7736901150</v>
      </c>
      <c r="C4" s="108" t="str">
        <f>Каталог!C5</f>
        <v>Котел Logamax plus GB172-20 i K (черный)</v>
      </c>
      <c r="D4" s="80">
        <f>Каталог!D5</f>
        <v>78690</v>
      </c>
      <c r="E4" s="35" t="s">
        <v>106</v>
      </c>
      <c r="F4" s="35">
        <v>1</v>
      </c>
      <c r="G4" s="36">
        <f t="shared" ref="G4:G6" si="0">D4</f>
        <v>78690</v>
      </c>
      <c r="H4" s="37">
        <f>G4*F4</f>
        <v>78690</v>
      </c>
    </row>
    <row r="5" spans="1:8">
      <c r="A5" s="38">
        <v>2</v>
      </c>
      <c r="B5" s="54">
        <f>Каталог!B32</f>
        <v>7747215367</v>
      </c>
      <c r="C5" s="54" t="str">
        <f>Каталог!C32</f>
        <v>Комплект отвода дымовых газов для вывода через стену DN 80/125</v>
      </c>
      <c r="D5" s="81">
        <f>Каталог!D32</f>
        <v>12729.6</v>
      </c>
      <c r="E5" s="39" t="s">
        <v>106</v>
      </c>
      <c r="F5" s="39">
        <v>1</v>
      </c>
      <c r="G5" s="40">
        <f t="shared" si="0"/>
        <v>12729.6</v>
      </c>
      <c r="H5" s="41">
        <f>G5*F5</f>
        <v>12729.6</v>
      </c>
    </row>
    <row r="6" spans="1:8" ht="15.75" thickBot="1">
      <c r="A6" s="42">
        <v>3</v>
      </c>
      <c r="B6" s="55">
        <f>Каталог!B25</f>
        <v>7738110073</v>
      </c>
      <c r="C6" s="55" t="str">
        <f>Каталог!C25</f>
        <v>Пульт управления RC200</v>
      </c>
      <c r="D6" s="82">
        <f>Каталог!D38</f>
        <v>15088</v>
      </c>
      <c r="E6" s="43" t="s">
        <v>106</v>
      </c>
      <c r="F6" s="43">
        <v>1</v>
      </c>
      <c r="G6" s="44">
        <f t="shared" si="0"/>
        <v>15088</v>
      </c>
      <c r="H6" s="45">
        <f>G6*F6</f>
        <v>15088</v>
      </c>
    </row>
    <row r="7" spans="1:8">
      <c r="A7" s="33"/>
      <c r="B7" s="52"/>
      <c r="C7" s="33"/>
      <c r="D7" s="83"/>
      <c r="E7" s="29"/>
      <c r="F7" s="30" t="s">
        <v>148</v>
      </c>
      <c r="G7" s="46"/>
      <c r="H7" s="46">
        <f>SUM(H4:H6)</f>
        <v>106507.6</v>
      </c>
    </row>
    <row r="8" spans="1:8">
      <c r="A8" s="47" t="s">
        <v>149</v>
      </c>
      <c r="B8" s="52"/>
      <c r="C8" s="29" t="s">
        <v>150</v>
      </c>
      <c r="D8" s="78"/>
      <c r="E8" s="29"/>
      <c r="F8" s="29"/>
      <c r="G8" s="33"/>
      <c r="H8" s="48"/>
    </row>
    <row r="9" spans="1:8" ht="15.75" thickBot="1">
      <c r="A9" s="33"/>
      <c r="B9" s="52"/>
      <c r="C9" s="33"/>
      <c r="D9" s="78"/>
      <c r="E9" s="29"/>
      <c r="F9" s="29"/>
      <c r="G9" s="33"/>
      <c r="H9" s="48"/>
    </row>
    <row r="10" spans="1:8" ht="34.5" thickBot="1">
      <c r="A10" s="57" t="s">
        <v>145</v>
      </c>
      <c r="B10" s="58" t="s">
        <v>100</v>
      </c>
      <c r="C10" s="59" t="s">
        <v>101</v>
      </c>
      <c r="D10" s="79" t="s">
        <v>155</v>
      </c>
      <c r="E10" s="60" t="s">
        <v>102</v>
      </c>
      <c r="F10" s="59" t="s">
        <v>103</v>
      </c>
      <c r="G10" s="60" t="s">
        <v>146</v>
      </c>
      <c r="H10" s="61" t="s">
        <v>147</v>
      </c>
    </row>
    <row r="11" spans="1:8">
      <c r="A11" s="49">
        <v>1</v>
      </c>
      <c r="B11" s="53">
        <f>Каталог!B34</f>
        <v>7719002763</v>
      </c>
      <c r="C11" s="53" t="str">
        <f>Каталог!C34</f>
        <v>Концентрическая труба 80/125 500 мм AZB 604/1</v>
      </c>
      <c r="D11" s="80">
        <f>Каталог!D34</f>
        <v>1818.24</v>
      </c>
      <c r="E11" s="39" t="s">
        <v>106</v>
      </c>
      <c r="F11" s="39">
        <v>1</v>
      </c>
      <c r="G11" s="40">
        <f t="shared" ref="G11:G14" si="1">D11</f>
        <v>1818.24</v>
      </c>
      <c r="H11" s="41">
        <f>G11*F11</f>
        <v>1818.24</v>
      </c>
    </row>
    <row r="12" spans="1:8">
      <c r="A12" s="49">
        <v>2</v>
      </c>
      <c r="B12" s="53">
        <f>Каталог!B35</f>
        <v>7719002764</v>
      </c>
      <c r="C12" s="53" t="str">
        <f>Каталог!C35</f>
        <v>Концентрическая труба 80/125 1000 мм  AZB 605/1</v>
      </c>
      <c r="D12" s="80">
        <f>Каталог!D35</f>
        <v>2242.56</v>
      </c>
      <c r="E12" s="39" t="s">
        <v>106</v>
      </c>
      <c r="F12" s="39">
        <v>1</v>
      </c>
      <c r="G12" s="40">
        <f t="shared" si="1"/>
        <v>2242.56</v>
      </c>
      <c r="H12" s="41">
        <f>G12*F12</f>
        <v>2242.56</v>
      </c>
    </row>
    <row r="13" spans="1:8">
      <c r="A13" s="49">
        <v>3</v>
      </c>
      <c r="B13" s="53">
        <f>Каталог!B36</f>
        <v>7719002765</v>
      </c>
      <c r="C13" s="53" t="str">
        <f>Каталог!C36</f>
        <v>Концентрическая труба 80/125 2000 мм AZB 606/1</v>
      </c>
      <c r="D13" s="80">
        <f>Каталог!D36</f>
        <v>5697.92</v>
      </c>
      <c r="E13" s="39" t="s">
        <v>106</v>
      </c>
      <c r="F13" s="39">
        <v>1</v>
      </c>
      <c r="G13" s="40">
        <f t="shared" si="1"/>
        <v>5697.92</v>
      </c>
      <c r="H13" s="41">
        <f>G13*F13</f>
        <v>5697.92</v>
      </c>
    </row>
    <row r="14" spans="1:8" ht="15.75" thickBot="1">
      <c r="A14" s="63">
        <v>4</v>
      </c>
      <c r="B14" s="64">
        <f>Каталог!B37</f>
        <v>7719002766</v>
      </c>
      <c r="C14" s="64" t="str">
        <f>Каталог!C37</f>
        <v>Колено концентрическое 87* DN80/125 AZB 607/1</v>
      </c>
      <c r="D14" s="84">
        <f>Каталог!D37</f>
        <v>1879.04</v>
      </c>
      <c r="E14" s="43" t="s">
        <v>106</v>
      </c>
      <c r="F14" s="43">
        <v>1</v>
      </c>
      <c r="G14" s="44">
        <f t="shared" si="1"/>
        <v>1879.04</v>
      </c>
      <c r="H14" s="45">
        <f>G14*F14</f>
        <v>1879.04</v>
      </c>
    </row>
    <row r="15" spans="1:8">
      <c r="A15" s="33"/>
      <c r="B15" s="52"/>
      <c r="C15" s="33"/>
      <c r="D15" s="78"/>
      <c r="E15" s="29"/>
      <c r="F15" s="29"/>
      <c r="G15" s="33"/>
      <c r="H15" s="33"/>
    </row>
    <row r="16" spans="1:8">
      <c r="A16" s="47" t="s">
        <v>151</v>
      </c>
      <c r="B16" s="52"/>
      <c r="C16" s="33"/>
      <c r="D16" s="78"/>
      <c r="E16" s="29"/>
      <c r="F16" s="29"/>
      <c r="G16" s="33"/>
      <c r="H16" s="33"/>
    </row>
    <row r="17" spans="1:8">
      <c r="A17" s="167" t="s">
        <v>154</v>
      </c>
      <c r="B17" s="167"/>
      <c r="C17" s="167"/>
      <c r="D17" s="167"/>
      <c r="E17" s="167"/>
      <c r="F17" s="167"/>
      <c r="G17" s="167"/>
      <c r="H17" s="167"/>
    </row>
    <row r="18" spans="1:8">
      <c r="A18" s="167"/>
      <c r="B18" s="167"/>
      <c r="C18" s="167"/>
      <c r="D18" s="167"/>
      <c r="E18" s="167"/>
      <c r="F18" s="167"/>
      <c r="G18" s="167"/>
      <c r="H18" s="167"/>
    </row>
    <row r="19" spans="1:8">
      <c r="A19" s="70"/>
      <c r="C19" s="70"/>
      <c r="E19" s="70"/>
      <c r="F19" s="70"/>
      <c r="G19" s="70"/>
      <c r="H19" s="70"/>
    </row>
    <row r="20" spans="1:8">
      <c r="A20" s="51" t="s">
        <v>152</v>
      </c>
      <c r="B20" s="52"/>
      <c r="C20" s="33"/>
      <c r="D20" s="78"/>
      <c r="E20" s="29"/>
      <c r="F20" s="29"/>
      <c r="G20" s="33"/>
      <c r="H20" s="33"/>
    </row>
    <row r="21" spans="1:8">
      <c r="A21" s="168" t="s">
        <v>153</v>
      </c>
      <c r="B21" s="168"/>
      <c r="C21" s="168"/>
      <c r="D21" s="168"/>
      <c r="E21" s="168"/>
      <c r="F21" s="168"/>
      <c r="G21" s="168"/>
      <c r="H21" s="168"/>
    </row>
    <row r="22" spans="1:8">
      <c r="A22" s="168"/>
      <c r="B22" s="168"/>
      <c r="C22" s="168"/>
      <c r="D22" s="168"/>
      <c r="E22" s="168"/>
      <c r="F22" s="168"/>
      <c r="G22" s="168"/>
      <c r="H22" s="168"/>
    </row>
    <row r="23" spans="1:8">
      <c r="A23" s="71"/>
      <c r="B23" s="71"/>
      <c r="C23" s="71"/>
      <c r="D23" s="86"/>
      <c r="E23" s="71"/>
      <c r="F23" s="71"/>
      <c r="G23" s="71"/>
      <c r="H23" s="71"/>
    </row>
  </sheetData>
  <mergeCells count="2">
    <mergeCell ref="A17:H18"/>
    <mergeCell ref="A21:H22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24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198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118" t="s">
        <v>145</v>
      </c>
      <c r="B3" s="119" t="s">
        <v>100</v>
      </c>
      <c r="C3" s="120" t="s">
        <v>101</v>
      </c>
      <c r="D3" s="121" t="s">
        <v>155</v>
      </c>
      <c r="E3" s="122" t="s">
        <v>102</v>
      </c>
      <c r="F3" s="120" t="s">
        <v>103</v>
      </c>
      <c r="G3" s="122" t="s">
        <v>146</v>
      </c>
      <c r="H3" s="123" t="s">
        <v>147</v>
      </c>
    </row>
    <row r="4" spans="1:8">
      <c r="A4" s="72">
        <v>1</v>
      </c>
      <c r="B4" s="124">
        <f>Каталог!B5</f>
        <v>7736901150</v>
      </c>
      <c r="C4" s="124" t="str">
        <f>Каталог!C5</f>
        <v>Котел Logamax plus GB172-20 i K (черный)</v>
      </c>
      <c r="D4" s="87">
        <f>Каталог!D5</f>
        <v>78690</v>
      </c>
      <c r="E4" s="74" t="s">
        <v>106</v>
      </c>
      <c r="F4" s="74">
        <v>1</v>
      </c>
      <c r="G4" s="75">
        <f t="shared" ref="G4:G7" si="0">D4</f>
        <v>78690</v>
      </c>
      <c r="H4" s="76">
        <f>G4*F4</f>
        <v>78690</v>
      </c>
    </row>
    <row r="5" spans="1:8">
      <c r="A5" s="38">
        <v>2</v>
      </c>
      <c r="B5" s="54">
        <f>Каталог!B32</f>
        <v>7747215367</v>
      </c>
      <c r="C5" s="54" t="str">
        <f>Каталог!C32</f>
        <v>Комплект отвода дымовых газов для вывода через стену DN 80/125</v>
      </c>
      <c r="D5" s="81">
        <f>Каталог!D32</f>
        <v>12729.6</v>
      </c>
      <c r="E5" s="39" t="s">
        <v>106</v>
      </c>
      <c r="F5" s="39">
        <v>1</v>
      </c>
      <c r="G5" s="40">
        <f t="shared" si="0"/>
        <v>12729.6</v>
      </c>
      <c r="H5" s="41">
        <f>G5*F5</f>
        <v>12729.6</v>
      </c>
    </row>
    <row r="6" spans="1:8">
      <c r="A6" s="38">
        <v>3</v>
      </c>
      <c r="B6" s="54">
        <f>Каталог!B38</f>
        <v>7738111127</v>
      </c>
      <c r="C6" s="54" t="str">
        <f>Каталог!C38</f>
        <v>Пульт управления RC310</v>
      </c>
      <c r="D6" s="81">
        <f>Каталог!D38</f>
        <v>15088</v>
      </c>
      <c r="E6" s="39" t="s">
        <v>106</v>
      </c>
      <c r="F6" s="39">
        <v>1</v>
      </c>
      <c r="G6" s="40">
        <f t="shared" si="0"/>
        <v>15088</v>
      </c>
      <c r="H6" s="41">
        <f>G6*F6</f>
        <v>15088</v>
      </c>
    </row>
    <row r="7" spans="1:8" ht="15.75" thickBot="1">
      <c r="A7" s="42">
        <v>4</v>
      </c>
      <c r="B7" s="55">
        <f>Каталог!B23</f>
        <v>7738110139</v>
      </c>
      <c r="C7" s="55" t="str">
        <f>Каталог!C23</f>
        <v>Модуль MM100-C</v>
      </c>
      <c r="D7" s="82">
        <f>Каталог!D23</f>
        <v>10299</v>
      </c>
      <c r="E7" s="43" t="s">
        <v>106</v>
      </c>
      <c r="F7" s="43">
        <v>2</v>
      </c>
      <c r="G7" s="44">
        <f t="shared" si="0"/>
        <v>10299</v>
      </c>
      <c r="H7" s="45">
        <f>G7*F7</f>
        <v>20598</v>
      </c>
    </row>
    <row r="8" spans="1:8">
      <c r="A8" s="33"/>
      <c r="B8" s="52"/>
      <c r="C8" s="33"/>
      <c r="D8" s="83"/>
      <c r="E8" s="29"/>
      <c r="F8" s="30" t="s">
        <v>148</v>
      </c>
      <c r="G8" s="46"/>
      <c r="H8" s="46">
        <f>SUM(H4:H7)</f>
        <v>127105.60000000001</v>
      </c>
    </row>
    <row r="9" spans="1:8">
      <c r="A9" s="47" t="s">
        <v>149</v>
      </c>
      <c r="B9" s="52"/>
      <c r="C9" s="29" t="s">
        <v>150</v>
      </c>
      <c r="D9" s="78"/>
      <c r="E9" s="29"/>
      <c r="F9" s="29"/>
      <c r="G9" s="33"/>
      <c r="H9" s="48"/>
    </row>
    <row r="10" spans="1:8" ht="15.75" thickBot="1">
      <c r="A10" s="33"/>
      <c r="B10" s="52"/>
      <c r="C10" s="33"/>
      <c r="D10" s="78"/>
      <c r="E10" s="29"/>
      <c r="F10" s="29"/>
      <c r="G10" s="33"/>
      <c r="H10" s="48"/>
    </row>
    <row r="11" spans="1:8" ht="34.5" thickBot="1">
      <c r="A11" s="118" t="s">
        <v>145</v>
      </c>
      <c r="B11" s="119" t="s">
        <v>100</v>
      </c>
      <c r="C11" s="120" t="s">
        <v>101</v>
      </c>
      <c r="D11" s="121" t="s">
        <v>155</v>
      </c>
      <c r="E11" s="122" t="s">
        <v>102</v>
      </c>
      <c r="F11" s="120" t="s">
        <v>103</v>
      </c>
      <c r="G11" s="122" t="s">
        <v>146</v>
      </c>
      <c r="H11" s="123" t="s">
        <v>147</v>
      </c>
    </row>
    <row r="12" spans="1:8">
      <c r="A12" s="129">
        <v>1</v>
      </c>
      <c r="B12" s="130">
        <f>Каталог!B34</f>
        <v>7719002763</v>
      </c>
      <c r="C12" s="130" t="str">
        <f>Каталог!C34</f>
        <v>Концентрическая труба 80/125 500 мм AZB 604/1</v>
      </c>
      <c r="D12" s="87">
        <f>Каталог!D34</f>
        <v>1818.24</v>
      </c>
      <c r="E12" s="74" t="s">
        <v>106</v>
      </c>
      <c r="F12" s="74">
        <v>1</v>
      </c>
      <c r="G12" s="75">
        <f t="shared" ref="G12:G15" si="1">D12</f>
        <v>1818.24</v>
      </c>
      <c r="H12" s="76">
        <f>G12*F12</f>
        <v>1818.24</v>
      </c>
    </row>
    <row r="13" spans="1:8">
      <c r="A13" s="49">
        <v>2</v>
      </c>
      <c r="B13" s="54">
        <f>Каталог!B35</f>
        <v>7719002764</v>
      </c>
      <c r="C13" s="54" t="str">
        <f>Каталог!C35</f>
        <v>Концентрическая труба 80/125 1000 мм  AZB 605/1</v>
      </c>
      <c r="D13" s="81">
        <f>Каталог!D35</f>
        <v>2242.56</v>
      </c>
      <c r="E13" s="39" t="s">
        <v>106</v>
      </c>
      <c r="F13" s="39">
        <v>1</v>
      </c>
      <c r="G13" s="40">
        <f t="shared" si="1"/>
        <v>2242.56</v>
      </c>
      <c r="H13" s="41">
        <f>G13*F13</f>
        <v>2242.56</v>
      </c>
    </row>
    <row r="14" spans="1:8">
      <c r="A14" s="49">
        <v>3</v>
      </c>
      <c r="B14" s="54">
        <f>Каталог!B36</f>
        <v>7719002765</v>
      </c>
      <c r="C14" s="54" t="str">
        <f>Каталог!C36</f>
        <v>Концентрическая труба 80/125 2000 мм AZB 606/1</v>
      </c>
      <c r="D14" s="81">
        <f>Каталог!D36</f>
        <v>5697.92</v>
      </c>
      <c r="E14" s="39" t="s">
        <v>106</v>
      </c>
      <c r="F14" s="39">
        <v>1</v>
      </c>
      <c r="G14" s="40">
        <f t="shared" si="1"/>
        <v>5697.92</v>
      </c>
      <c r="H14" s="41">
        <f>G14*F14</f>
        <v>5697.92</v>
      </c>
    </row>
    <row r="15" spans="1:8">
      <c r="A15" s="49">
        <v>4</v>
      </c>
      <c r="B15" s="54">
        <f>Каталог!B37</f>
        <v>7719002766</v>
      </c>
      <c r="C15" s="54" t="str">
        <f>Каталог!C37</f>
        <v>Колено концентрическое 87* DN80/125 AZB 607/1</v>
      </c>
      <c r="D15" s="81">
        <f>Каталог!D37</f>
        <v>1879.04</v>
      </c>
      <c r="E15" s="39" t="s">
        <v>106</v>
      </c>
      <c r="F15" s="39">
        <v>1</v>
      </c>
      <c r="G15" s="40">
        <f t="shared" si="1"/>
        <v>1879.04</v>
      </c>
      <c r="H15" s="41">
        <f>G15*F15</f>
        <v>1879.04</v>
      </c>
    </row>
    <row r="16" spans="1:8" ht="15.75" thickBot="1">
      <c r="A16" s="42">
        <v>5</v>
      </c>
      <c r="B16" s="131">
        <f>Каталог!B22</f>
        <v>8718584845</v>
      </c>
      <c r="C16" s="131" t="str">
        <f>Каталог!C22</f>
        <v>Модуль Logamatic web KM200</v>
      </c>
      <c r="D16" s="82">
        <f>Каталог!D22</f>
        <v>16072</v>
      </c>
      <c r="E16" s="43" t="s">
        <v>106</v>
      </c>
      <c r="F16" s="43">
        <v>1</v>
      </c>
      <c r="G16" s="44">
        <f t="shared" ref="G16" si="2">D16</f>
        <v>16072</v>
      </c>
      <c r="H16" s="45">
        <f>G16*F16</f>
        <v>16072</v>
      </c>
    </row>
    <row r="17" spans="1:8">
      <c r="A17" s="47" t="s">
        <v>151</v>
      </c>
      <c r="B17" s="52"/>
      <c r="C17" s="33"/>
      <c r="D17" s="78"/>
      <c r="E17" s="29"/>
      <c r="F17" s="29"/>
      <c r="G17" s="33"/>
      <c r="H17" s="33"/>
    </row>
    <row r="18" spans="1:8">
      <c r="A18" s="167" t="s">
        <v>154</v>
      </c>
      <c r="B18" s="167"/>
      <c r="C18" s="167"/>
      <c r="D18" s="167"/>
      <c r="E18" s="167"/>
      <c r="F18" s="167"/>
      <c r="G18" s="167"/>
      <c r="H18" s="167"/>
    </row>
    <row r="19" spans="1:8">
      <c r="A19" s="167"/>
      <c r="B19" s="167"/>
      <c r="C19" s="167"/>
      <c r="D19" s="167"/>
      <c r="E19" s="167"/>
      <c r="F19" s="167"/>
      <c r="G19" s="167"/>
      <c r="H19" s="167"/>
    </row>
    <row r="20" spans="1:8">
      <c r="A20" s="70"/>
      <c r="C20" s="70"/>
      <c r="E20" s="70"/>
      <c r="F20" s="70"/>
      <c r="G20" s="70"/>
      <c r="H20" s="70"/>
    </row>
    <row r="21" spans="1:8">
      <c r="A21" s="51" t="s">
        <v>152</v>
      </c>
      <c r="B21" s="52"/>
      <c r="C21" s="33"/>
      <c r="D21" s="78"/>
      <c r="E21" s="29"/>
      <c r="F21" s="29"/>
      <c r="G21" s="33"/>
      <c r="H21" s="33"/>
    </row>
    <row r="22" spans="1:8">
      <c r="A22" s="168" t="s">
        <v>153</v>
      </c>
      <c r="B22" s="168"/>
      <c r="C22" s="168"/>
      <c r="D22" s="168"/>
      <c r="E22" s="168"/>
      <c r="F22" s="168"/>
      <c r="G22" s="168"/>
      <c r="H22" s="168"/>
    </row>
    <row r="23" spans="1:8">
      <c r="A23" s="168"/>
      <c r="B23" s="168"/>
      <c r="C23" s="168"/>
      <c r="D23" s="168"/>
      <c r="E23" s="168"/>
      <c r="F23" s="168"/>
      <c r="G23" s="168"/>
      <c r="H23" s="168"/>
    </row>
    <row r="24" spans="1:8">
      <c r="A24" s="71"/>
      <c r="B24" s="71"/>
      <c r="C24" s="71"/>
      <c r="D24" s="86"/>
      <c r="E24" s="71"/>
      <c r="F24" s="71"/>
      <c r="G24" s="71"/>
      <c r="H24" s="71"/>
    </row>
  </sheetData>
  <mergeCells count="2">
    <mergeCell ref="A18:H19"/>
    <mergeCell ref="A22:H23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/>
  </sheetViews>
  <sheetFormatPr defaultRowHeight="15"/>
  <cols>
    <col min="1" max="1" width="6.28515625" customWidth="1"/>
    <col min="2" max="2" width="12.5703125" style="5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162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73">
        <f>Каталог!B2</f>
        <v>7736901201</v>
      </c>
      <c r="C4" s="16" t="str">
        <f>Каталог!C2</f>
        <v>Котел настенный газовый конденсационный одноконутрный GB062-14</v>
      </c>
      <c r="D4" s="87">
        <f>Каталог!D2</f>
        <v>64350</v>
      </c>
      <c r="E4" s="74" t="s">
        <v>106</v>
      </c>
      <c r="F4" s="74">
        <v>1</v>
      </c>
      <c r="G4" s="75">
        <f t="shared" ref="G4:G11" si="0">D4</f>
        <v>64350</v>
      </c>
      <c r="H4" s="76">
        <f t="shared" ref="H4:H11" si="1">G4*F4</f>
        <v>64350</v>
      </c>
    </row>
    <row r="5" spans="1:8">
      <c r="A5" s="38">
        <v>2</v>
      </c>
      <c r="B5" s="54">
        <f>Каталог!B15</f>
        <v>8718542406</v>
      </c>
      <c r="C5" s="54" t="str">
        <f>Каталог!C15</f>
        <v>Бак-водонагреватель Logalux S120/5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Каталог!B20</f>
        <v>63012831</v>
      </c>
      <c r="C7" s="54" t="str">
        <f>Каталог!C20</f>
        <v>Датчик температуры бака-в/н AS1.6</v>
      </c>
      <c r="D7" s="81">
        <f>Каталог!D20</f>
        <v>2112</v>
      </c>
      <c r="E7" s="39" t="s">
        <v>106</v>
      </c>
      <c r="F7" s="39">
        <v>1</v>
      </c>
      <c r="G7" s="40">
        <f t="shared" si="0"/>
        <v>2112</v>
      </c>
      <c r="H7" s="41">
        <f t="shared" si="1"/>
        <v>2112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Каталог!B28</f>
        <v>81146070</v>
      </c>
      <c r="C9" s="54" t="str">
        <f>Каталог!C28</f>
        <v>Мембранный бак д/систем гор. водоснабжения DE 12/10, G ¾, синий</v>
      </c>
      <c r="D9" s="81">
        <f>Каталог!D28</f>
        <v>3840</v>
      </c>
      <c r="E9" s="39" t="s">
        <v>106</v>
      </c>
      <c r="F9" s="39">
        <v>1</v>
      </c>
      <c r="G9" s="40">
        <f t="shared" si="0"/>
        <v>3840</v>
      </c>
      <c r="H9" s="41">
        <f t="shared" si="1"/>
        <v>3840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2</v>
      </c>
      <c r="G11" s="44">
        <f t="shared" si="0"/>
        <v>10299</v>
      </c>
      <c r="H11" s="45">
        <f t="shared" si="1"/>
        <v>20598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158056.16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62">
        <v>1</v>
      </c>
      <c r="B16" s="53">
        <f>Каталог!B33</f>
        <v>7716780184</v>
      </c>
      <c r="C16" s="53" t="str">
        <f>Каталог!C33</f>
        <v>Адаптер подкл. к дымоходу AZB 931</v>
      </c>
      <c r="D16" s="80">
        <f>Каталог!D33</f>
        <v>969.6</v>
      </c>
      <c r="E16" s="35" t="s">
        <v>106</v>
      </c>
      <c r="F16" s="35">
        <v>1</v>
      </c>
      <c r="G16" s="36">
        <f t="shared" ref="G16:G20" si="2">D16</f>
        <v>969.6</v>
      </c>
      <c r="H16" s="37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128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0">
        <f t="shared" si="3"/>
        <v>1879.04</v>
      </c>
    </row>
    <row r="21" spans="1:8">
      <c r="A21" s="128">
        <v>6</v>
      </c>
      <c r="B21" s="54">
        <f>Каталог!B22</f>
        <v>8718584845</v>
      </c>
      <c r="C21" s="54" t="str">
        <f>Каталог!C22</f>
        <v>Модуль Logamatic web KM200</v>
      </c>
      <c r="D21" s="81">
        <f>Каталог!D22</f>
        <v>16072</v>
      </c>
      <c r="E21" s="39" t="s">
        <v>106</v>
      </c>
      <c r="F21" s="39">
        <v>1</v>
      </c>
      <c r="G21" s="40">
        <f t="shared" ref="G21" si="4">D21</f>
        <v>16072</v>
      </c>
      <c r="H21" s="40">
        <f t="shared" si="3"/>
        <v>16072</v>
      </c>
    </row>
    <row r="22" spans="1:8">
      <c r="A22" s="33"/>
      <c r="B22" s="52"/>
      <c r="C22" s="33"/>
      <c r="D22" s="78"/>
      <c r="E22" s="29"/>
      <c r="F22" s="29"/>
      <c r="G22" s="33"/>
      <c r="H22" s="33"/>
    </row>
    <row r="23" spans="1:8">
      <c r="A23" s="47" t="s">
        <v>151</v>
      </c>
      <c r="B23" s="52"/>
      <c r="C23" s="33"/>
      <c r="D23" s="78"/>
      <c r="E23" s="29"/>
      <c r="F23" s="29"/>
      <c r="G23" s="33"/>
      <c r="H23" s="33"/>
    </row>
    <row r="24" spans="1:8" ht="15" customHeight="1">
      <c r="A24" s="167" t="s">
        <v>154</v>
      </c>
      <c r="B24" s="167"/>
      <c r="C24" s="167"/>
      <c r="D24" s="167"/>
      <c r="E24" s="167"/>
      <c r="F24" s="167"/>
      <c r="G24" s="167"/>
      <c r="H24" s="167"/>
    </row>
    <row r="25" spans="1:8">
      <c r="A25" s="167"/>
      <c r="B25" s="167"/>
      <c r="C25" s="167"/>
      <c r="D25" s="167"/>
      <c r="E25" s="167"/>
      <c r="F25" s="167"/>
      <c r="G25" s="167"/>
      <c r="H25" s="167"/>
    </row>
    <row r="26" spans="1:8">
      <c r="A26" s="50"/>
      <c r="C26" s="50"/>
      <c r="E26" s="50"/>
      <c r="F26" s="50"/>
      <c r="G26" s="50"/>
      <c r="H26" s="50"/>
    </row>
    <row r="27" spans="1:8">
      <c r="A27" s="51" t="s">
        <v>152</v>
      </c>
      <c r="B27" s="52"/>
      <c r="C27" s="33"/>
      <c r="D27" s="78"/>
      <c r="E27" s="29"/>
      <c r="F27" s="29"/>
      <c r="G27" s="33"/>
      <c r="H27" s="33"/>
    </row>
    <row r="28" spans="1:8" ht="15" customHeight="1">
      <c r="A28" s="168" t="s">
        <v>153</v>
      </c>
      <c r="B28" s="168"/>
      <c r="C28" s="168"/>
      <c r="D28" s="168"/>
      <c r="E28" s="168"/>
      <c r="F28" s="168"/>
      <c r="G28" s="168"/>
      <c r="H28" s="168"/>
    </row>
    <row r="29" spans="1:8">
      <c r="A29" s="168"/>
      <c r="B29" s="168"/>
      <c r="C29" s="168"/>
      <c r="D29" s="168"/>
      <c r="E29" s="168"/>
      <c r="F29" s="168"/>
      <c r="G29" s="168"/>
      <c r="H29" s="168"/>
    </row>
    <row r="30" spans="1:8">
      <c r="A30" s="71"/>
      <c r="B30" s="71"/>
      <c r="C30" s="71"/>
      <c r="D30" s="86"/>
      <c r="E30" s="71"/>
      <c r="F30" s="71"/>
      <c r="G30" s="71"/>
      <c r="H30" s="71"/>
    </row>
  </sheetData>
  <mergeCells count="2">
    <mergeCell ref="A24:H25"/>
    <mergeCell ref="A28:H29"/>
  </mergeCells>
  <hyperlinks>
    <hyperlink ref="H1" location="Комплекты!A1" display="все комплекты"/>
  </hyperlinks>
  <pageMargins left="0.7" right="0.7" top="0.75" bottom="0.75" header="0.3" footer="0.3"/>
  <pageSetup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4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199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118" t="s">
        <v>145</v>
      </c>
      <c r="B3" s="119" t="s">
        <v>100</v>
      </c>
      <c r="C3" s="120" t="s">
        <v>101</v>
      </c>
      <c r="D3" s="121" t="s">
        <v>155</v>
      </c>
      <c r="E3" s="122" t="s">
        <v>102</v>
      </c>
      <c r="F3" s="120" t="s">
        <v>103</v>
      </c>
      <c r="G3" s="122" t="s">
        <v>146</v>
      </c>
      <c r="H3" s="123" t="s">
        <v>147</v>
      </c>
    </row>
    <row r="4" spans="1:8">
      <c r="A4" s="72">
        <v>1</v>
      </c>
      <c r="B4" s="124">
        <f>Каталог!B5</f>
        <v>7736901150</v>
      </c>
      <c r="C4" s="124" t="str">
        <f>Каталог!C5</f>
        <v>Котел Logamax plus GB172-20 i K (черный)</v>
      </c>
      <c r="D4" s="87">
        <f>Каталог!D5</f>
        <v>78690</v>
      </c>
      <c r="E4" s="74" t="s">
        <v>106</v>
      </c>
      <c r="F4" s="74">
        <v>1</v>
      </c>
      <c r="G4" s="75">
        <f t="shared" ref="G4:G7" si="0">D4</f>
        <v>78690</v>
      </c>
      <c r="H4" s="76">
        <f>G4*F4</f>
        <v>78690</v>
      </c>
    </row>
    <row r="5" spans="1:8">
      <c r="A5" s="38">
        <v>2</v>
      </c>
      <c r="B5" s="54">
        <f>Каталог!B32</f>
        <v>7747215367</v>
      </c>
      <c r="C5" s="54" t="str">
        <f>Каталог!C32</f>
        <v>Комплект отвода дымовых газов для вывода через стену DN 80/125</v>
      </c>
      <c r="D5" s="81">
        <f>Каталог!D32</f>
        <v>12729.6</v>
      </c>
      <c r="E5" s="39" t="s">
        <v>106</v>
      </c>
      <c r="F5" s="39">
        <v>1</v>
      </c>
      <c r="G5" s="40">
        <f t="shared" si="0"/>
        <v>12729.6</v>
      </c>
      <c r="H5" s="41">
        <f>G5*F5</f>
        <v>12729.6</v>
      </c>
    </row>
    <row r="6" spans="1:8">
      <c r="A6" s="38">
        <v>3</v>
      </c>
      <c r="B6" s="54">
        <f>Каталог!B38</f>
        <v>7738111127</v>
      </c>
      <c r="C6" s="54" t="str">
        <f>Каталог!C38</f>
        <v>Пульт управления RC310</v>
      </c>
      <c r="D6" s="81">
        <f>Каталог!D38</f>
        <v>15088</v>
      </c>
      <c r="E6" s="39" t="s">
        <v>106</v>
      </c>
      <c r="F6" s="39">
        <v>1</v>
      </c>
      <c r="G6" s="40">
        <f t="shared" si="0"/>
        <v>15088</v>
      </c>
      <c r="H6" s="41">
        <f>G6*F6</f>
        <v>15088</v>
      </c>
    </row>
    <row r="7" spans="1:8" ht="15.75" thickBot="1">
      <c r="A7" s="42">
        <v>4</v>
      </c>
      <c r="B7" s="55">
        <f>Каталог!B23</f>
        <v>7738110139</v>
      </c>
      <c r="C7" s="55" t="str">
        <f>Каталог!C23</f>
        <v>Модуль MM100-C</v>
      </c>
      <c r="D7" s="82">
        <f>Каталог!D23</f>
        <v>10299</v>
      </c>
      <c r="E7" s="43" t="s">
        <v>106</v>
      </c>
      <c r="F7" s="43">
        <v>3</v>
      </c>
      <c r="G7" s="44">
        <f t="shared" si="0"/>
        <v>10299</v>
      </c>
      <c r="H7" s="45">
        <f>G7*F7</f>
        <v>30897</v>
      </c>
    </row>
    <row r="8" spans="1:8">
      <c r="A8" s="33"/>
      <c r="B8" s="52"/>
      <c r="C8" s="33"/>
      <c r="D8" s="83"/>
      <c r="E8" s="29"/>
      <c r="F8" s="30" t="s">
        <v>148</v>
      </c>
      <c r="G8" s="46"/>
      <c r="H8" s="46">
        <f>SUM(H4:H7)</f>
        <v>137404.6</v>
      </c>
    </row>
    <row r="9" spans="1:8">
      <c r="A9" s="47" t="s">
        <v>149</v>
      </c>
      <c r="B9" s="52"/>
      <c r="C9" s="29" t="s">
        <v>150</v>
      </c>
      <c r="D9" s="78"/>
      <c r="E9" s="29"/>
      <c r="F9" s="29"/>
      <c r="G9" s="33"/>
      <c r="H9" s="48"/>
    </row>
    <row r="10" spans="1:8" ht="15.75" thickBot="1">
      <c r="A10" s="33"/>
      <c r="B10" s="52"/>
      <c r="C10" s="33"/>
      <c r="D10" s="78"/>
      <c r="E10" s="29"/>
      <c r="F10" s="29"/>
      <c r="G10" s="33"/>
      <c r="H10" s="48"/>
    </row>
    <row r="11" spans="1:8" ht="34.5" thickBot="1">
      <c r="A11" s="118" t="s">
        <v>145</v>
      </c>
      <c r="B11" s="119" t="s">
        <v>100</v>
      </c>
      <c r="C11" s="120" t="s">
        <v>101</v>
      </c>
      <c r="D11" s="121" t="s">
        <v>155</v>
      </c>
      <c r="E11" s="122" t="s">
        <v>102</v>
      </c>
      <c r="F11" s="120" t="s">
        <v>103</v>
      </c>
      <c r="G11" s="122" t="s">
        <v>146</v>
      </c>
      <c r="H11" s="123" t="s">
        <v>147</v>
      </c>
    </row>
    <row r="12" spans="1:8">
      <c r="A12" s="129">
        <v>1</v>
      </c>
      <c r="B12" s="130">
        <f>Каталог!B34</f>
        <v>7719002763</v>
      </c>
      <c r="C12" s="130" t="str">
        <f>Каталог!C34</f>
        <v>Концентрическая труба 80/125 500 мм AZB 604/1</v>
      </c>
      <c r="D12" s="87">
        <f>Каталог!D34</f>
        <v>1818.24</v>
      </c>
      <c r="E12" s="74" t="s">
        <v>106</v>
      </c>
      <c r="F12" s="74">
        <v>1</v>
      </c>
      <c r="G12" s="75">
        <f t="shared" ref="G12:G16" si="1">D12</f>
        <v>1818.24</v>
      </c>
      <c r="H12" s="76">
        <f>G12*F12</f>
        <v>1818.24</v>
      </c>
    </row>
    <row r="13" spans="1:8">
      <c r="A13" s="49">
        <v>2</v>
      </c>
      <c r="B13" s="54">
        <f>Каталог!B35</f>
        <v>7719002764</v>
      </c>
      <c r="C13" s="54" t="str">
        <f>Каталог!C35</f>
        <v>Концентрическая труба 80/125 1000 мм  AZB 605/1</v>
      </c>
      <c r="D13" s="81">
        <f>Каталог!D35</f>
        <v>2242.56</v>
      </c>
      <c r="E13" s="39" t="s">
        <v>106</v>
      </c>
      <c r="F13" s="39">
        <v>1</v>
      </c>
      <c r="G13" s="40">
        <f t="shared" si="1"/>
        <v>2242.56</v>
      </c>
      <c r="H13" s="41">
        <f>G13*F13</f>
        <v>2242.56</v>
      </c>
    </row>
    <row r="14" spans="1:8">
      <c r="A14" s="49">
        <v>3</v>
      </c>
      <c r="B14" s="54">
        <f>Каталог!B36</f>
        <v>7719002765</v>
      </c>
      <c r="C14" s="54" t="str">
        <f>Каталог!C36</f>
        <v>Концентрическая труба 80/125 2000 мм AZB 606/1</v>
      </c>
      <c r="D14" s="81">
        <f>Каталог!D36</f>
        <v>5697.92</v>
      </c>
      <c r="E14" s="39" t="s">
        <v>106</v>
      </c>
      <c r="F14" s="39">
        <v>1</v>
      </c>
      <c r="G14" s="40">
        <f t="shared" si="1"/>
        <v>5697.92</v>
      </c>
      <c r="H14" s="41">
        <f>G14*F14</f>
        <v>5697.92</v>
      </c>
    </row>
    <row r="15" spans="1:8">
      <c r="A15" s="49">
        <v>4</v>
      </c>
      <c r="B15" s="54">
        <f>Каталог!B37</f>
        <v>7719002766</v>
      </c>
      <c r="C15" s="54" t="str">
        <f>Каталог!C37</f>
        <v>Колено концентрическое 87* DN80/125 AZB 607/1</v>
      </c>
      <c r="D15" s="81">
        <f>Каталог!D37</f>
        <v>1879.04</v>
      </c>
      <c r="E15" s="39" t="s">
        <v>106</v>
      </c>
      <c r="F15" s="39">
        <v>1</v>
      </c>
      <c r="G15" s="40">
        <f t="shared" si="1"/>
        <v>1879.04</v>
      </c>
      <c r="H15" s="41">
        <f>G15*F15</f>
        <v>1879.04</v>
      </c>
    </row>
    <row r="16" spans="1:8" ht="15.75" thickBot="1">
      <c r="A16" s="42">
        <v>5</v>
      </c>
      <c r="B16" s="131">
        <f>Каталог!B22</f>
        <v>8718584845</v>
      </c>
      <c r="C16" s="131" t="str">
        <f>Каталог!C22</f>
        <v>Модуль Logamatic web KM200</v>
      </c>
      <c r="D16" s="82">
        <f>Каталог!D22</f>
        <v>16072</v>
      </c>
      <c r="E16" s="43" t="s">
        <v>106</v>
      </c>
      <c r="F16" s="43">
        <v>1</v>
      </c>
      <c r="G16" s="44">
        <f t="shared" si="1"/>
        <v>16072</v>
      </c>
      <c r="H16" s="45">
        <f>G16*F16</f>
        <v>16072</v>
      </c>
    </row>
    <row r="17" spans="1:8">
      <c r="A17" s="47" t="s">
        <v>151</v>
      </c>
      <c r="B17" s="52"/>
      <c r="C17" s="33"/>
      <c r="D17" s="78"/>
      <c r="E17" s="29"/>
      <c r="F17" s="29"/>
      <c r="G17" s="33"/>
      <c r="H17" s="33"/>
    </row>
    <row r="18" spans="1:8">
      <c r="A18" s="167" t="s">
        <v>154</v>
      </c>
      <c r="B18" s="167"/>
      <c r="C18" s="167"/>
      <c r="D18" s="167"/>
      <c r="E18" s="167"/>
      <c r="F18" s="167"/>
      <c r="G18" s="167"/>
      <c r="H18" s="167"/>
    </row>
    <row r="19" spans="1:8">
      <c r="A19" s="167"/>
      <c r="B19" s="167"/>
      <c r="C19" s="167"/>
      <c r="D19" s="167"/>
      <c r="E19" s="167"/>
      <c r="F19" s="167"/>
      <c r="G19" s="167"/>
      <c r="H19" s="167"/>
    </row>
    <row r="20" spans="1:8">
      <c r="A20" s="70"/>
      <c r="C20" s="70"/>
      <c r="E20" s="70"/>
      <c r="F20" s="70"/>
      <c r="G20" s="70"/>
      <c r="H20" s="70"/>
    </row>
    <row r="21" spans="1:8">
      <c r="A21" s="51" t="s">
        <v>152</v>
      </c>
      <c r="B21" s="52"/>
      <c r="C21" s="33"/>
      <c r="D21" s="78"/>
      <c r="E21" s="29"/>
      <c r="F21" s="29"/>
      <c r="G21" s="33"/>
      <c r="H21" s="33"/>
    </row>
    <row r="22" spans="1:8">
      <c r="A22" s="168" t="s">
        <v>153</v>
      </c>
      <c r="B22" s="168"/>
      <c r="C22" s="168"/>
      <c r="D22" s="168"/>
      <c r="E22" s="168"/>
      <c r="F22" s="168"/>
      <c r="G22" s="168"/>
      <c r="H22" s="168"/>
    </row>
    <row r="23" spans="1:8">
      <c r="A23" s="168"/>
      <c r="B23" s="168"/>
      <c r="C23" s="168"/>
      <c r="D23" s="168"/>
      <c r="E23" s="168"/>
      <c r="F23" s="168"/>
      <c r="G23" s="168"/>
      <c r="H23" s="168"/>
    </row>
    <row r="24" spans="1:8">
      <c r="A24" s="71"/>
      <c r="B24" s="71"/>
      <c r="C24" s="71"/>
      <c r="D24" s="86"/>
      <c r="E24" s="71"/>
      <c r="F24" s="71"/>
      <c r="G24" s="71"/>
      <c r="H24" s="71"/>
    </row>
  </sheetData>
  <mergeCells count="2">
    <mergeCell ref="A18:H19"/>
    <mergeCell ref="A22:H23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4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199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118" t="s">
        <v>145</v>
      </c>
      <c r="B3" s="119" t="s">
        <v>100</v>
      </c>
      <c r="C3" s="120" t="s">
        <v>101</v>
      </c>
      <c r="D3" s="121" t="s">
        <v>155</v>
      </c>
      <c r="E3" s="122" t="s">
        <v>102</v>
      </c>
      <c r="F3" s="120" t="s">
        <v>103</v>
      </c>
      <c r="G3" s="122" t="s">
        <v>146</v>
      </c>
      <c r="H3" s="123" t="s">
        <v>147</v>
      </c>
    </row>
    <row r="4" spans="1:8">
      <c r="A4" s="72">
        <v>1</v>
      </c>
      <c r="B4" s="124">
        <f>Каталог!B5</f>
        <v>7736901150</v>
      </c>
      <c r="C4" s="124" t="str">
        <f>Каталог!C5</f>
        <v>Котел Logamax plus GB172-20 i K (черный)</v>
      </c>
      <c r="D4" s="87">
        <f>Каталог!D5</f>
        <v>78690</v>
      </c>
      <c r="E4" s="74" t="s">
        <v>106</v>
      </c>
      <c r="F4" s="74">
        <v>1</v>
      </c>
      <c r="G4" s="75">
        <f t="shared" ref="G4:G7" si="0">D4</f>
        <v>78690</v>
      </c>
      <c r="H4" s="76">
        <f>G4*F4</f>
        <v>78690</v>
      </c>
    </row>
    <row r="5" spans="1:8">
      <c r="A5" s="38">
        <v>2</v>
      </c>
      <c r="B5" s="54">
        <f>Каталог!B32</f>
        <v>7747215367</v>
      </c>
      <c r="C5" s="54" t="str">
        <f>Каталог!C32</f>
        <v>Комплект отвода дымовых газов для вывода через стену DN 80/125</v>
      </c>
      <c r="D5" s="81">
        <f>Каталог!D32</f>
        <v>12729.6</v>
      </c>
      <c r="E5" s="39" t="s">
        <v>106</v>
      </c>
      <c r="F5" s="39">
        <v>1</v>
      </c>
      <c r="G5" s="40">
        <f t="shared" si="0"/>
        <v>12729.6</v>
      </c>
      <c r="H5" s="41">
        <f>G5*F5</f>
        <v>12729.6</v>
      </c>
    </row>
    <row r="6" spans="1:8">
      <c r="A6" s="38">
        <v>3</v>
      </c>
      <c r="B6" s="54">
        <f>Каталог!B38</f>
        <v>7738111127</v>
      </c>
      <c r="C6" s="54" t="str">
        <f>Каталог!C38</f>
        <v>Пульт управления RC310</v>
      </c>
      <c r="D6" s="81">
        <f>Каталог!D38</f>
        <v>15088</v>
      </c>
      <c r="E6" s="39" t="s">
        <v>106</v>
      </c>
      <c r="F6" s="39">
        <v>1</v>
      </c>
      <c r="G6" s="40">
        <f t="shared" si="0"/>
        <v>15088</v>
      </c>
      <c r="H6" s="41">
        <f>G6*F6</f>
        <v>15088</v>
      </c>
    </row>
    <row r="7" spans="1:8" ht="15.75" thickBot="1">
      <c r="A7" s="42">
        <v>4</v>
      </c>
      <c r="B7" s="55">
        <f>Каталог!B23</f>
        <v>7738110139</v>
      </c>
      <c r="C7" s="55" t="str">
        <f>Каталог!C23</f>
        <v>Модуль MM100-C</v>
      </c>
      <c r="D7" s="82">
        <f>Каталог!D23</f>
        <v>10299</v>
      </c>
      <c r="E7" s="43" t="s">
        <v>106</v>
      </c>
      <c r="F7" s="43">
        <v>4</v>
      </c>
      <c r="G7" s="44">
        <f t="shared" si="0"/>
        <v>10299</v>
      </c>
      <c r="H7" s="45">
        <f>G7*F7</f>
        <v>41196</v>
      </c>
    </row>
    <row r="8" spans="1:8">
      <c r="A8" s="33"/>
      <c r="B8" s="52"/>
      <c r="C8" s="33"/>
      <c r="D8" s="83"/>
      <c r="E8" s="29"/>
      <c r="F8" s="30" t="s">
        <v>148</v>
      </c>
      <c r="G8" s="46"/>
      <c r="H8" s="46">
        <f>SUM(H4:H7)</f>
        <v>147703.6</v>
      </c>
    </row>
    <row r="9" spans="1:8">
      <c r="A9" s="47" t="s">
        <v>149</v>
      </c>
      <c r="B9" s="52"/>
      <c r="C9" s="29" t="s">
        <v>150</v>
      </c>
      <c r="D9" s="78"/>
      <c r="E9" s="29"/>
      <c r="F9" s="29"/>
      <c r="G9" s="33"/>
      <c r="H9" s="48"/>
    </row>
    <row r="10" spans="1:8" ht="15.75" thickBot="1">
      <c r="A10" s="33"/>
      <c r="B10" s="52"/>
      <c r="C10" s="33"/>
      <c r="D10" s="78"/>
      <c r="E10" s="29"/>
      <c r="F10" s="29"/>
      <c r="G10" s="33"/>
      <c r="H10" s="48"/>
    </row>
    <row r="11" spans="1:8" ht="34.5" thickBot="1">
      <c r="A11" s="118" t="s">
        <v>145</v>
      </c>
      <c r="B11" s="119" t="s">
        <v>100</v>
      </c>
      <c r="C11" s="120" t="s">
        <v>101</v>
      </c>
      <c r="D11" s="121" t="s">
        <v>155</v>
      </c>
      <c r="E11" s="122" t="s">
        <v>102</v>
      </c>
      <c r="F11" s="120" t="s">
        <v>103</v>
      </c>
      <c r="G11" s="122" t="s">
        <v>146</v>
      </c>
      <c r="H11" s="123" t="s">
        <v>147</v>
      </c>
    </row>
    <row r="12" spans="1:8">
      <c r="A12" s="129">
        <v>1</v>
      </c>
      <c r="B12" s="130">
        <f>Каталог!B34</f>
        <v>7719002763</v>
      </c>
      <c r="C12" s="130" t="str">
        <f>Каталог!C34</f>
        <v>Концентрическая труба 80/125 500 мм AZB 604/1</v>
      </c>
      <c r="D12" s="87">
        <f>Каталог!D34</f>
        <v>1818.24</v>
      </c>
      <c r="E12" s="74" t="s">
        <v>106</v>
      </c>
      <c r="F12" s="74">
        <v>1</v>
      </c>
      <c r="G12" s="75">
        <f t="shared" ref="G12:G16" si="1">D12</f>
        <v>1818.24</v>
      </c>
      <c r="H12" s="76">
        <f>G12*F12</f>
        <v>1818.24</v>
      </c>
    </row>
    <row r="13" spans="1:8">
      <c r="A13" s="49">
        <v>2</v>
      </c>
      <c r="B13" s="54">
        <f>Каталог!B35</f>
        <v>7719002764</v>
      </c>
      <c r="C13" s="54" t="str">
        <f>Каталог!C35</f>
        <v>Концентрическая труба 80/125 1000 мм  AZB 605/1</v>
      </c>
      <c r="D13" s="81">
        <f>Каталог!D35</f>
        <v>2242.56</v>
      </c>
      <c r="E13" s="39" t="s">
        <v>106</v>
      </c>
      <c r="F13" s="39">
        <v>1</v>
      </c>
      <c r="G13" s="40">
        <f t="shared" si="1"/>
        <v>2242.56</v>
      </c>
      <c r="H13" s="41">
        <f>G13*F13</f>
        <v>2242.56</v>
      </c>
    </row>
    <row r="14" spans="1:8">
      <c r="A14" s="49">
        <v>3</v>
      </c>
      <c r="B14" s="54">
        <f>Каталог!B36</f>
        <v>7719002765</v>
      </c>
      <c r="C14" s="54" t="str">
        <f>Каталог!C36</f>
        <v>Концентрическая труба 80/125 2000 мм AZB 606/1</v>
      </c>
      <c r="D14" s="81">
        <f>Каталог!D36</f>
        <v>5697.92</v>
      </c>
      <c r="E14" s="39" t="s">
        <v>106</v>
      </c>
      <c r="F14" s="39">
        <v>1</v>
      </c>
      <c r="G14" s="40">
        <f t="shared" si="1"/>
        <v>5697.92</v>
      </c>
      <c r="H14" s="41">
        <f>G14*F14</f>
        <v>5697.92</v>
      </c>
    </row>
    <row r="15" spans="1:8">
      <c r="A15" s="49">
        <v>4</v>
      </c>
      <c r="B15" s="54">
        <f>Каталог!B37</f>
        <v>7719002766</v>
      </c>
      <c r="C15" s="54" t="str">
        <f>Каталог!C37</f>
        <v>Колено концентрическое 87* DN80/125 AZB 607/1</v>
      </c>
      <c r="D15" s="81">
        <f>Каталог!D37</f>
        <v>1879.04</v>
      </c>
      <c r="E15" s="39" t="s">
        <v>106</v>
      </c>
      <c r="F15" s="39">
        <v>1</v>
      </c>
      <c r="G15" s="40">
        <f t="shared" si="1"/>
        <v>1879.04</v>
      </c>
      <c r="H15" s="41">
        <f>G15*F15</f>
        <v>1879.04</v>
      </c>
    </row>
    <row r="16" spans="1:8" ht="15.75" thickBot="1">
      <c r="A16" s="42">
        <v>5</v>
      </c>
      <c r="B16" s="131">
        <f>Каталог!B22</f>
        <v>8718584845</v>
      </c>
      <c r="C16" s="131" t="str">
        <f>Каталог!C22</f>
        <v>Модуль Logamatic web KM200</v>
      </c>
      <c r="D16" s="82">
        <f>Каталог!D22</f>
        <v>16072</v>
      </c>
      <c r="E16" s="43" t="s">
        <v>106</v>
      </c>
      <c r="F16" s="43">
        <v>1</v>
      </c>
      <c r="G16" s="44">
        <f t="shared" si="1"/>
        <v>16072</v>
      </c>
      <c r="H16" s="45">
        <f>G16*F16</f>
        <v>16072</v>
      </c>
    </row>
    <row r="17" spans="1:8">
      <c r="A17" s="47" t="s">
        <v>151</v>
      </c>
      <c r="B17" s="52"/>
      <c r="C17" s="33"/>
      <c r="D17" s="78"/>
      <c r="E17" s="29"/>
      <c r="F17" s="29"/>
      <c r="G17" s="33"/>
      <c r="H17" s="33"/>
    </row>
    <row r="18" spans="1:8">
      <c r="A18" s="167" t="s">
        <v>154</v>
      </c>
      <c r="B18" s="167"/>
      <c r="C18" s="167"/>
      <c r="D18" s="167"/>
      <c r="E18" s="167"/>
      <c r="F18" s="167"/>
      <c r="G18" s="167"/>
      <c r="H18" s="167"/>
    </row>
    <row r="19" spans="1:8">
      <c r="A19" s="167"/>
      <c r="B19" s="167"/>
      <c r="C19" s="167"/>
      <c r="D19" s="167"/>
      <c r="E19" s="167"/>
      <c r="F19" s="167"/>
      <c r="G19" s="167"/>
      <c r="H19" s="167"/>
    </row>
    <row r="20" spans="1:8">
      <c r="A20" s="70"/>
      <c r="C20" s="70"/>
      <c r="E20" s="70"/>
      <c r="F20" s="70"/>
      <c r="G20" s="70"/>
      <c r="H20" s="70"/>
    </row>
    <row r="21" spans="1:8">
      <c r="A21" s="51" t="s">
        <v>152</v>
      </c>
      <c r="B21" s="52"/>
      <c r="C21" s="33"/>
      <c r="D21" s="78"/>
      <c r="E21" s="29"/>
      <c r="F21" s="29"/>
      <c r="G21" s="33"/>
      <c r="H21" s="33"/>
    </row>
    <row r="22" spans="1:8">
      <c r="A22" s="168" t="s">
        <v>153</v>
      </c>
      <c r="B22" s="168"/>
      <c r="C22" s="168"/>
      <c r="D22" s="168"/>
      <c r="E22" s="168"/>
      <c r="F22" s="168"/>
      <c r="G22" s="168"/>
      <c r="H22" s="168"/>
    </row>
    <row r="23" spans="1:8">
      <c r="A23" s="168"/>
      <c r="B23" s="168"/>
      <c r="C23" s="168"/>
      <c r="D23" s="168"/>
      <c r="E23" s="168"/>
      <c r="F23" s="168"/>
      <c r="G23" s="168"/>
      <c r="H23" s="168"/>
    </row>
    <row r="24" spans="1:8">
      <c r="A24" s="71"/>
      <c r="B24" s="71"/>
      <c r="C24" s="71"/>
      <c r="D24" s="86"/>
      <c r="E24" s="71"/>
      <c r="F24" s="71"/>
      <c r="G24" s="71"/>
      <c r="H24" s="71"/>
    </row>
  </sheetData>
  <mergeCells count="2">
    <mergeCell ref="A18:H19"/>
    <mergeCell ref="A22:H23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200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Каталог!B7</f>
        <v>7736901148</v>
      </c>
      <c r="C4" s="108" t="str">
        <f>Каталог!C7</f>
        <v>Котел Logamax plus GB172-24 i (черный)</v>
      </c>
      <c r="D4" s="80">
        <f>Каталог!D7</f>
        <v>76724</v>
      </c>
      <c r="E4" s="35" t="s">
        <v>106</v>
      </c>
      <c r="F4" s="35">
        <v>1</v>
      </c>
      <c r="G4" s="36">
        <f t="shared" ref="G4:G10" si="0">D4</f>
        <v>76724</v>
      </c>
      <c r="H4" s="37">
        <f t="shared" ref="H4:H10" si="1">G4*F4</f>
        <v>76724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Каталог!B27</f>
        <v>7736701045</v>
      </c>
      <c r="C10" s="55" t="str">
        <f>Каталог!C27</f>
        <v>Регулятор Logamatic TC100</v>
      </c>
      <c r="D10" s="82">
        <f>Каталог!D27</f>
        <v>17646</v>
      </c>
      <c r="E10" s="43" t="s">
        <v>106</v>
      </c>
      <c r="F10" s="43">
        <v>1</v>
      </c>
      <c r="G10" s="44">
        <f t="shared" si="0"/>
        <v>17646</v>
      </c>
      <c r="H10" s="45">
        <f t="shared" si="1"/>
        <v>17646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166459.80000000002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49">
        <v>1</v>
      </c>
      <c r="B15" s="53">
        <f>Каталог!B34</f>
        <v>7719002763</v>
      </c>
      <c r="C15" s="53" t="str">
        <f>Каталог!C34</f>
        <v>Концентрическая труба 80/125 500 мм AZB 604/1</v>
      </c>
      <c r="D15" s="80">
        <f>Каталог!D34</f>
        <v>1818.24</v>
      </c>
      <c r="E15" s="39" t="s">
        <v>106</v>
      </c>
      <c r="F15" s="39">
        <v>1</v>
      </c>
      <c r="G15" s="40">
        <f t="shared" ref="G15:G18" si="2">D15</f>
        <v>1818.24</v>
      </c>
      <c r="H15" s="41">
        <f>G15*F15</f>
        <v>1818.24</v>
      </c>
    </row>
    <row r="16" spans="1:8">
      <c r="A16" s="49">
        <v>2</v>
      </c>
      <c r="B16" s="53">
        <f>Каталог!B35</f>
        <v>7719002764</v>
      </c>
      <c r="C16" s="53" t="str">
        <f>Каталог!C35</f>
        <v>Концентрическая труба 80/125 1000 мм  AZB 605/1</v>
      </c>
      <c r="D16" s="80">
        <f>Каталог!D35</f>
        <v>2242.56</v>
      </c>
      <c r="E16" s="39" t="s">
        <v>106</v>
      </c>
      <c r="F16" s="39">
        <v>1</v>
      </c>
      <c r="G16" s="40">
        <f t="shared" si="2"/>
        <v>2242.56</v>
      </c>
      <c r="H16" s="41">
        <f>G16*F16</f>
        <v>2242.56</v>
      </c>
    </row>
    <row r="17" spans="1:8">
      <c r="A17" s="49">
        <v>3</v>
      </c>
      <c r="B17" s="53">
        <f>Каталог!B36</f>
        <v>7719002765</v>
      </c>
      <c r="C17" s="53" t="str">
        <f>Каталог!C36</f>
        <v>Концентрическая труба 80/125 2000 мм AZB 606/1</v>
      </c>
      <c r="D17" s="80">
        <f>Каталог!D36</f>
        <v>5697.92</v>
      </c>
      <c r="E17" s="39" t="s">
        <v>106</v>
      </c>
      <c r="F17" s="39">
        <v>1</v>
      </c>
      <c r="G17" s="40">
        <f t="shared" si="2"/>
        <v>5697.92</v>
      </c>
      <c r="H17" s="41">
        <f>G17*F17</f>
        <v>5697.92</v>
      </c>
    </row>
    <row r="18" spans="1:8" ht="15.75" thickBot="1">
      <c r="A18" s="63">
        <v>4</v>
      </c>
      <c r="B18" s="64">
        <f>Каталог!B37</f>
        <v>7719002766</v>
      </c>
      <c r="C18" s="64" t="str">
        <f>Каталог!C37</f>
        <v>Колено концентрическое 87* DN80/125 AZB 607/1</v>
      </c>
      <c r="D18" s="84">
        <f>Каталог!D37</f>
        <v>1879.04</v>
      </c>
      <c r="E18" s="43" t="s">
        <v>106</v>
      </c>
      <c r="F18" s="43">
        <v>1</v>
      </c>
      <c r="G18" s="44">
        <f t="shared" si="2"/>
        <v>1879.04</v>
      </c>
      <c r="H18" s="45">
        <f>G18*F18</f>
        <v>1879.04</v>
      </c>
    </row>
    <row r="19" spans="1:8">
      <c r="A19" s="33"/>
      <c r="B19" s="52"/>
      <c r="C19" s="33"/>
      <c r="D19" s="78"/>
      <c r="E19" s="29"/>
      <c r="F19" s="29"/>
      <c r="G19" s="33"/>
      <c r="H19" s="33"/>
    </row>
    <row r="20" spans="1:8">
      <c r="A20" s="47" t="s">
        <v>151</v>
      </c>
      <c r="B20" s="52"/>
      <c r="C20" s="33"/>
      <c r="D20" s="78"/>
      <c r="E20" s="29"/>
      <c r="F20" s="29"/>
      <c r="G20" s="33"/>
      <c r="H20" s="33"/>
    </row>
    <row r="21" spans="1:8">
      <c r="A21" s="167" t="s">
        <v>154</v>
      </c>
      <c r="B21" s="167"/>
      <c r="C21" s="167"/>
      <c r="D21" s="167"/>
      <c r="E21" s="167"/>
      <c r="F21" s="167"/>
      <c r="G21" s="167"/>
      <c r="H21" s="167"/>
    </row>
    <row r="22" spans="1:8">
      <c r="A22" s="167"/>
      <c r="B22" s="167"/>
      <c r="C22" s="167"/>
      <c r="D22" s="167"/>
      <c r="E22" s="167"/>
      <c r="F22" s="167"/>
      <c r="G22" s="167"/>
      <c r="H22" s="167"/>
    </row>
    <row r="23" spans="1:8">
      <c r="A23" s="70"/>
      <c r="C23" s="70"/>
      <c r="E23" s="70"/>
      <c r="F23" s="70"/>
      <c r="G23" s="70"/>
      <c r="H23" s="70"/>
    </row>
    <row r="24" spans="1:8">
      <c r="A24" s="51" t="s">
        <v>152</v>
      </c>
      <c r="B24" s="52"/>
      <c r="C24" s="33"/>
      <c r="D24" s="78"/>
      <c r="E24" s="29"/>
      <c r="F24" s="29"/>
      <c r="G24" s="33"/>
      <c r="H24" s="33"/>
    </row>
    <row r="25" spans="1:8">
      <c r="A25" s="168" t="s">
        <v>153</v>
      </c>
      <c r="B25" s="168"/>
      <c r="C25" s="168"/>
      <c r="D25" s="168"/>
      <c r="E25" s="168"/>
      <c r="F25" s="168"/>
      <c r="G25" s="168"/>
      <c r="H25" s="168"/>
    </row>
    <row r="26" spans="1:8">
      <c r="A26" s="168"/>
      <c r="B26" s="168"/>
      <c r="C26" s="168"/>
      <c r="D26" s="168"/>
      <c r="E26" s="168"/>
      <c r="F26" s="168"/>
      <c r="G26" s="168"/>
      <c r="H26" s="168"/>
    </row>
    <row r="27" spans="1:8">
      <c r="A27" s="71"/>
      <c r="B27" s="71"/>
      <c r="C27" s="71"/>
      <c r="D27" s="86"/>
      <c r="E27" s="71"/>
      <c r="F27" s="71"/>
      <c r="G27" s="71"/>
      <c r="H27" s="71"/>
    </row>
  </sheetData>
  <mergeCells count="2">
    <mergeCell ref="A21:H22"/>
    <mergeCell ref="A25:H26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C7" sqref="C7"/>
    </sheetView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201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Каталог!B7</f>
        <v>7736901148</v>
      </c>
      <c r="C4" s="108" t="str">
        <f>Каталог!C7</f>
        <v>Котел Logamax plus GB172-24 i (черный)</v>
      </c>
      <c r="D4" s="80">
        <f>Каталог!D7</f>
        <v>76724</v>
      </c>
      <c r="E4" s="35" t="s">
        <v>106</v>
      </c>
      <c r="F4" s="35">
        <v>1</v>
      </c>
      <c r="G4" s="36">
        <f t="shared" ref="G4:G10" si="0">D4</f>
        <v>76724</v>
      </c>
      <c r="H4" s="37">
        <f t="shared" ref="H4:H10" si="1">G4*F4</f>
        <v>76724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Каталог!B25</f>
        <v>7738110073</v>
      </c>
      <c r="C10" s="55" t="str">
        <f>Каталог!C25</f>
        <v>Пульт управления RC200</v>
      </c>
      <c r="D10" s="82">
        <f>Каталог!D25</f>
        <v>7741</v>
      </c>
      <c r="E10" s="43" t="s">
        <v>106</v>
      </c>
      <c r="F10" s="43">
        <v>1</v>
      </c>
      <c r="G10" s="44">
        <f t="shared" si="0"/>
        <v>7741</v>
      </c>
      <c r="H10" s="45">
        <f t="shared" si="1"/>
        <v>7741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156554.80000000002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49">
        <v>1</v>
      </c>
      <c r="B15" s="53">
        <f>Каталог!B34</f>
        <v>7719002763</v>
      </c>
      <c r="C15" s="53" t="str">
        <f>Каталог!C34</f>
        <v>Концентрическая труба 80/125 500 мм AZB 604/1</v>
      </c>
      <c r="D15" s="80">
        <f>Каталог!D34</f>
        <v>1818.24</v>
      </c>
      <c r="E15" s="39" t="s">
        <v>106</v>
      </c>
      <c r="F15" s="39">
        <v>1</v>
      </c>
      <c r="G15" s="40">
        <f t="shared" ref="G15:G18" si="2">D15</f>
        <v>1818.24</v>
      </c>
      <c r="H15" s="41">
        <f>G15*F15</f>
        <v>1818.24</v>
      </c>
    </row>
    <row r="16" spans="1:8">
      <c r="A16" s="49">
        <v>2</v>
      </c>
      <c r="B16" s="53">
        <f>Каталог!B35</f>
        <v>7719002764</v>
      </c>
      <c r="C16" s="53" t="str">
        <f>Каталог!C35</f>
        <v>Концентрическая труба 80/125 1000 мм  AZB 605/1</v>
      </c>
      <c r="D16" s="80">
        <f>Каталог!D35</f>
        <v>2242.56</v>
      </c>
      <c r="E16" s="39" t="s">
        <v>106</v>
      </c>
      <c r="F16" s="39">
        <v>1</v>
      </c>
      <c r="G16" s="40">
        <f t="shared" si="2"/>
        <v>2242.56</v>
      </c>
      <c r="H16" s="41">
        <f>G16*F16</f>
        <v>2242.56</v>
      </c>
    </row>
    <row r="17" spans="1:8">
      <c r="A17" s="49">
        <v>3</v>
      </c>
      <c r="B17" s="53">
        <f>Каталог!B36</f>
        <v>7719002765</v>
      </c>
      <c r="C17" s="53" t="str">
        <f>Каталог!C36</f>
        <v>Концентрическая труба 80/125 2000 мм AZB 606/1</v>
      </c>
      <c r="D17" s="80">
        <f>Каталог!D36</f>
        <v>5697.92</v>
      </c>
      <c r="E17" s="39" t="s">
        <v>106</v>
      </c>
      <c r="F17" s="39">
        <v>1</v>
      </c>
      <c r="G17" s="40">
        <f t="shared" si="2"/>
        <v>5697.92</v>
      </c>
      <c r="H17" s="41">
        <f>G17*F17</f>
        <v>5697.92</v>
      </c>
    </row>
    <row r="18" spans="1:8" ht="15.75" thickBot="1">
      <c r="A18" s="63">
        <v>4</v>
      </c>
      <c r="B18" s="64">
        <f>Каталог!B37</f>
        <v>7719002766</v>
      </c>
      <c r="C18" s="64" t="str">
        <f>Каталог!C37</f>
        <v>Колено концентрическое 87* DN80/125 AZB 607/1</v>
      </c>
      <c r="D18" s="84">
        <f>Каталог!D37</f>
        <v>1879.04</v>
      </c>
      <c r="E18" s="43" t="s">
        <v>106</v>
      </c>
      <c r="F18" s="43">
        <v>1</v>
      </c>
      <c r="G18" s="44">
        <f t="shared" si="2"/>
        <v>1879.04</v>
      </c>
      <c r="H18" s="45">
        <f>G18*F18</f>
        <v>1879.04</v>
      </c>
    </row>
    <row r="19" spans="1:8">
      <c r="A19" s="33"/>
      <c r="B19" s="52"/>
      <c r="C19" s="33"/>
      <c r="D19" s="78"/>
      <c r="E19" s="29"/>
      <c r="F19" s="29"/>
      <c r="G19" s="33"/>
      <c r="H19" s="33"/>
    </row>
    <row r="20" spans="1:8">
      <c r="A20" s="47" t="s">
        <v>151</v>
      </c>
      <c r="B20" s="52"/>
      <c r="C20" s="33"/>
      <c r="D20" s="78"/>
      <c r="E20" s="29"/>
      <c r="F20" s="29"/>
      <c r="G20" s="33"/>
      <c r="H20" s="33"/>
    </row>
    <row r="21" spans="1:8">
      <c r="A21" s="167" t="s">
        <v>154</v>
      </c>
      <c r="B21" s="167"/>
      <c r="C21" s="167"/>
      <c r="D21" s="167"/>
      <c r="E21" s="167"/>
      <c r="F21" s="167"/>
      <c r="G21" s="167"/>
      <c r="H21" s="167"/>
    </row>
    <row r="22" spans="1:8">
      <c r="A22" s="167"/>
      <c r="B22" s="167"/>
      <c r="C22" s="167"/>
      <c r="D22" s="167"/>
      <c r="E22" s="167"/>
      <c r="F22" s="167"/>
      <c r="G22" s="167"/>
      <c r="H22" s="167"/>
    </row>
    <row r="23" spans="1:8">
      <c r="A23" s="70"/>
      <c r="C23" s="70"/>
      <c r="E23" s="70"/>
      <c r="F23" s="70"/>
      <c r="G23" s="70"/>
      <c r="H23" s="70"/>
    </row>
    <row r="24" spans="1:8">
      <c r="A24" s="51" t="s">
        <v>152</v>
      </c>
      <c r="B24" s="52"/>
      <c r="C24" s="33"/>
      <c r="D24" s="78"/>
      <c r="E24" s="29"/>
      <c r="F24" s="29"/>
      <c r="G24" s="33"/>
      <c r="H24" s="33"/>
    </row>
    <row r="25" spans="1:8">
      <c r="A25" s="168" t="s">
        <v>153</v>
      </c>
      <c r="B25" s="168"/>
      <c r="C25" s="168"/>
      <c r="D25" s="168"/>
      <c r="E25" s="168"/>
      <c r="F25" s="168"/>
      <c r="G25" s="168"/>
      <c r="H25" s="168"/>
    </row>
    <row r="26" spans="1:8">
      <c r="A26" s="168"/>
      <c r="B26" s="168"/>
      <c r="C26" s="168"/>
      <c r="D26" s="168"/>
      <c r="E26" s="168"/>
      <c r="F26" s="168"/>
      <c r="G26" s="168"/>
      <c r="H26" s="168"/>
    </row>
    <row r="27" spans="1:8">
      <c r="A27" s="71"/>
      <c r="B27" s="71"/>
      <c r="C27" s="71"/>
      <c r="D27" s="86"/>
      <c r="E27" s="71"/>
      <c r="F27" s="71"/>
      <c r="G27" s="71"/>
      <c r="H27" s="71"/>
    </row>
  </sheetData>
  <mergeCells count="2">
    <mergeCell ref="A21:H22"/>
    <mergeCell ref="A25:H26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202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Каталог!B7</f>
        <v>7736901148</v>
      </c>
      <c r="C4" s="108" t="str">
        <f>Каталог!C7</f>
        <v>Котел Logamax plus GB172-24 i (черный)</v>
      </c>
      <c r="D4" s="80">
        <f>Каталог!D7</f>
        <v>76724</v>
      </c>
      <c r="E4" s="35" t="s">
        <v>106</v>
      </c>
      <c r="F4" s="35">
        <v>1</v>
      </c>
      <c r="G4" s="36">
        <f t="shared" ref="G4:G11" si="0">D4</f>
        <v>76724</v>
      </c>
      <c r="H4" s="37">
        <f t="shared" ref="H4:H11" si="1">G4*F4</f>
        <v>76724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2</v>
      </c>
      <c r="G11" s="44">
        <f t="shared" si="0"/>
        <v>10299</v>
      </c>
      <c r="H11" s="45">
        <f t="shared" si="1"/>
        <v>20598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184499.80000000002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203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Каталог!B7</f>
        <v>7736901148</v>
      </c>
      <c r="C4" s="108" t="str">
        <f>Каталог!C7</f>
        <v>Котел Logamax plus GB172-24 i (черный)</v>
      </c>
      <c r="D4" s="80">
        <f>Каталог!D7</f>
        <v>76724</v>
      </c>
      <c r="E4" s="35" t="s">
        <v>106</v>
      </c>
      <c r="F4" s="35">
        <v>1</v>
      </c>
      <c r="G4" s="36">
        <f t="shared" ref="G4:G11" si="0">D4</f>
        <v>76724</v>
      </c>
      <c r="H4" s="37">
        <f t="shared" ref="H4:H11" si="1">G4*F4</f>
        <v>76724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3</v>
      </c>
      <c r="G11" s="44">
        <f t="shared" si="0"/>
        <v>10299</v>
      </c>
      <c r="H11" s="45">
        <f t="shared" si="1"/>
        <v>30897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194798.80000000002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204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Каталог!B7</f>
        <v>7736901148</v>
      </c>
      <c r="C4" s="108" t="str">
        <f>Каталог!C7</f>
        <v>Котел Logamax plus GB172-24 i (черный)</v>
      </c>
      <c r="D4" s="80">
        <f>Каталог!D7</f>
        <v>76724</v>
      </c>
      <c r="E4" s="35" t="s">
        <v>106</v>
      </c>
      <c r="F4" s="35">
        <v>1</v>
      </c>
      <c r="G4" s="36">
        <f t="shared" ref="G4:G11" si="0">D4</f>
        <v>76724</v>
      </c>
      <c r="H4" s="37">
        <f t="shared" ref="H4:H11" si="1">G4*F4</f>
        <v>76724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4</v>
      </c>
      <c r="G11" s="44">
        <f t="shared" si="0"/>
        <v>10299</v>
      </c>
      <c r="H11" s="45">
        <f t="shared" si="1"/>
        <v>41196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205097.80000000002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205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Каталог!B7</f>
        <v>7736901148</v>
      </c>
      <c r="C4" s="108" t="str">
        <f>Каталог!C7</f>
        <v>Котел Logamax plus GB172-24 i (черный)</v>
      </c>
      <c r="D4" s="80">
        <f>Каталог!D7</f>
        <v>76724</v>
      </c>
      <c r="E4" s="35" t="s">
        <v>106</v>
      </c>
      <c r="F4" s="35">
        <v>1</v>
      </c>
      <c r="G4" s="36">
        <f t="shared" ref="G4:G10" si="0">D4</f>
        <v>76724</v>
      </c>
      <c r="H4" s="37">
        <f t="shared" ref="H4:H10" si="1">G4*F4</f>
        <v>76724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Каталог!B27</f>
        <v>7736701045</v>
      </c>
      <c r="C10" s="55" t="str">
        <f>Каталог!C27</f>
        <v>Регулятор Logamatic TC100</v>
      </c>
      <c r="D10" s="82">
        <f>Каталог!D27</f>
        <v>17646</v>
      </c>
      <c r="E10" s="43" t="s">
        <v>106</v>
      </c>
      <c r="F10" s="43">
        <v>1</v>
      </c>
      <c r="G10" s="44">
        <f t="shared" si="0"/>
        <v>17646</v>
      </c>
      <c r="H10" s="45">
        <f t="shared" si="1"/>
        <v>17646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171123.28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49">
        <v>1</v>
      </c>
      <c r="B15" s="53">
        <f>Каталог!B34</f>
        <v>7719002763</v>
      </c>
      <c r="C15" s="53" t="str">
        <f>Каталог!C34</f>
        <v>Концентрическая труба 80/125 500 мм AZB 604/1</v>
      </c>
      <c r="D15" s="80">
        <f>Каталог!D34</f>
        <v>1818.24</v>
      </c>
      <c r="E15" s="39" t="s">
        <v>106</v>
      </c>
      <c r="F15" s="39">
        <v>1</v>
      </c>
      <c r="G15" s="40">
        <f t="shared" ref="G15:G18" si="2">D15</f>
        <v>1818.24</v>
      </c>
      <c r="H15" s="41">
        <f>G15*F15</f>
        <v>1818.24</v>
      </c>
    </row>
    <row r="16" spans="1:8">
      <c r="A16" s="49">
        <v>2</v>
      </c>
      <c r="B16" s="53">
        <f>Каталог!B35</f>
        <v>7719002764</v>
      </c>
      <c r="C16" s="53" t="str">
        <f>Каталог!C35</f>
        <v>Концентрическая труба 80/125 1000 мм  AZB 605/1</v>
      </c>
      <c r="D16" s="80">
        <f>Каталог!D35</f>
        <v>2242.56</v>
      </c>
      <c r="E16" s="39" t="s">
        <v>106</v>
      </c>
      <c r="F16" s="39">
        <v>1</v>
      </c>
      <c r="G16" s="40">
        <f t="shared" si="2"/>
        <v>2242.56</v>
      </c>
      <c r="H16" s="41">
        <f>G16*F16</f>
        <v>2242.56</v>
      </c>
    </row>
    <row r="17" spans="1:8">
      <c r="A17" s="49">
        <v>3</v>
      </c>
      <c r="B17" s="53">
        <f>Каталог!B36</f>
        <v>7719002765</v>
      </c>
      <c r="C17" s="53" t="str">
        <f>Каталог!C36</f>
        <v>Концентрическая труба 80/125 2000 мм AZB 606/1</v>
      </c>
      <c r="D17" s="80">
        <f>Каталог!D36</f>
        <v>5697.92</v>
      </c>
      <c r="E17" s="39" t="s">
        <v>106</v>
      </c>
      <c r="F17" s="39">
        <v>1</v>
      </c>
      <c r="G17" s="40">
        <f t="shared" si="2"/>
        <v>5697.92</v>
      </c>
      <c r="H17" s="41">
        <f>G17*F17</f>
        <v>5697.92</v>
      </c>
    </row>
    <row r="18" spans="1:8" ht="15.75" thickBot="1">
      <c r="A18" s="63">
        <v>4</v>
      </c>
      <c r="B18" s="64">
        <f>Каталог!B37</f>
        <v>7719002766</v>
      </c>
      <c r="C18" s="64" t="str">
        <f>Каталог!C37</f>
        <v>Колено концентрическое 87* DN80/125 AZB 607/1</v>
      </c>
      <c r="D18" s="84">
        <f>Каталог!D37</f>
        <v>1879.04</v>
      </c>
      <c r="E18" s="43" t="s">
        <v>106</v>
      </c>
      <c r="F18" s="43">
        <v>1</v>
      </c>
      <c r="G18" s="44">
        <f t="shared" si="2"/>
        <v>1879.04</v>
      </c>
      <c r="H18" s="45">
        <f>G18*F18</f>
        <v>1879.04</v>
      </c>
    </row>
    <row r="19" spans="1:8">
      <c r="A19" s="33"/>
      <c r="B19" s="52"/>
      <c r="C19" s="33"/>
      <c r="D19" s="78"/>
      <c r="E19" s="29"/>
      <c r="F19" s="29"/>
      <c r="G19" s="33"/>
      <c r="H19" s="33"/>
    </row>
    <row r="20" spans="1:8">
      <c r="A20" s="47" t="s">
        <v>151</v>
      </c>
      <c r="B20" s="52"/>
      <c r="C20" s="33"/>
      <c r="D20" s="78"/>
      <c r="E20" s="29"/>
      <c r="F20" s="29"/>
      <c r="G20" s="33"/>
      <c r="H20" s="33"/>
    </row>
    <row r="21" spans="1:8">
      <c r="A21" s="167" t="s">
        <v>154</v>
      </c>
      <c r="B21" s="167"/>
      <c r="C21" s="167"/>
      <c r="D21" s="167"/>
      <c r="E21" s="167"/>
      <c r="F21" s="167"/>
      <c r="G21" s="167"/>
      <c r="H21" s="167"/>
    </row>
    <row r="22" spans="1:8">
      <c r="A22" s="167"/>
      <c r="B22" s="167"/>
      <c r="C22" s="167"/>
      <c r="D22" s="167"/>
      <c r="E22" s="167"/>
      <c r="F22" s="167"/>
      <c r="G22" s="167"/>
      <c r="H22" s="167"/>
    </row>
    <row r="23" spans="1:8">
      <c r="A23" s="70"/>
      <c r="C23" s="70"/>
      <c r="E23" s="70"/>
      <c r="F23" s="70"/>
      <c r="G23" s="70"/>
      <c r="H23" s="70"/>
    </row>
    <row r="24" spans="1:8">
      <c r="A24" s="51" t="s">
        <v>152</v>
      </c>
      <c r="B24" s="52"/>
      <c r="C24" s="33"/>
      <c r="D24" s="78"/>
      <c r="E24" s="29"/>
      <c r="F24" s="29"/>
      <c r="G24" s="33"/>
      <c r="H24" s="33"/>
    </row>
    <row r="25" spans="1:8">
      <c r="A25" s="168" t="s">
        <v>153</v>
      </c>
      <c r="B25" s="168"/>
      <c r="C25" s="168"/>
      <c r="D25" s="168"/>
      <c r="E25" s="168"/>
      <c r="F25" s="168"/>
      <c r="G25" s="168"/>
      <c r="H25" s="168"/>
    </row>
    <row r="26" spans="1:8">
      <c r="A26" s="168"/>
      <c r="B26" s="168"/>
      <c r="C26" s="168"/>
      <c r="D26" s="168"/>
      <c r="E26" s="168"/>
      <c r="F26" s="168"/>
      <c r="G26" s="168"/>
      <c r="H26" s="168"/>
    </row>
    <row r="27" spans="1:8">
      <c r="A27" s="71"/>
      <c r="B27" s="71"/>
      <c r="C27" s="71"/>
      <c r="D27" s="86"/>
      <c r="E27" s="71"/>
      <c r="F27" s="71"/>
      <c r="G27" s="71"/>
      <c r="H27" s="71"/>
    </row>
  </sheetData>
  <mergeCells count="2">
    <mergeCell ref="A21:H22"/>
    <mergeCell ref="A25:H26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206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Каталог!B7</f>
        <v>7736901148</v>
      </c>
      <c r="C4" s="108" t="str">
        <f>Каталог!C7</f>
        <v>Котел Logamax plus GB172-24 i (черный)</v>
      </c>
      <c r="D4" s="80">
        <f>Каталог!D7</f>
        <v>76724</v>
      </c>
      <c r="E4" s="35" t="s">
        <v>106</v>
      </c>
      <c r="F4" s="35">
        <v>1</v>
      </c>
      <c r="G4" s="36">
        <f t="shared" ref="G4:G10" si="0">D4</f>
        <v>76724</v>
      </c>
      <c r="H4" s="37">
        <f t="shared" ref="H4:H10" si="1">G4*F4</f>
        <v>76724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Каталог!B25</f>
        <v>7738110073</v>
      </c>
      <c r="C10" s="55" t="str">
        <f>Каталог!C25</f>
        <v>Пульт управления RC200</v>
      </c>
      <c r="D10" s="82">
        <f>Каталог!D25</f>
        <v>7741</v>
      </c>
      <c r="E10" s="43" t="s">
        <v>106</v>
      </c>
      <c r="F10" s="43">
        <v>1</v>
      </c>
      <c r="G10" s="44">
        <f t="shared" si="0"/>
        <v>7741</v>
      </c>
      <c r="H10" s="45">
        <f t="shared" si="1"/>
        <v>7741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161218.28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49">
        <v>1</v>
      </c>
      <c r="B15" s="53">
        <f>Каталог!B34</f>
        <v>7719002763</v>
      </c>
      <c r="C15" s="53" t="str">
        <f>Каталог!C34</f>
        <v>Концентрическая труба 80/125 500 мм AZB 604/1</v>
      </c>
      <c r="D15" s="80">
        <f>Каталог!D34</f>
        <v>1818.24</v>
      </c>
      <c r="E15" s="39" t="s">
        <v>106</v>
      </c>
      <c r="F15" s="39">
        <v>1</v>
      </c>
      <c r="G15" s="40">
        <f t="shared" ref="G15:G18" si="2">D15</f>
        <v>1818.24</v>
      </c>
      <c r="H15" s="41">
        <f>G15*F15</f>
        <v>1818.24</v>
      </c>
    </row>
    <row r="16" spans="1:8">
      <c r="A16" s="49">
        <v>2</v>
      </c>
      <c r="B16" s="53">
        <f>Каталог!B35</f>
        <v>7719002764</v>
      </c>
      <c r="C16" s="53" t="str">
        <f>Каталог!C35</f>
        <v>Концентрическая труба 80/125 1000 мм  AZB 605/1</v>
      </c>
      <c r="D16" s="80">
        <f>Каталог!D35</f>
        <v>2242.56</v>
      </c>
      <c r="E16" s="39" t="s">
        <v>106</v>
      </c>
      <c r="F16" s="39">
        <v>1</v>
      </c>
      <c r="G16" s="40">
        <f t="shared" si="2"/>
        <v>2242.56</v>
      </c>
      <c r="H16" s="41">
        <f>G16*F16</f>
        <v>2242.56</v>
      </c>
    </row>
    <row r="17" spans="1:8">
      <c r="A17" s="49">
        <v>3</v>
      </c>
      <c r="B17" s="53">
        <f>Каталог!B36</f>
        <v>7719002765</v>
      </c>
      <c r="C17" s="53" t="str">
        <f>Каталог!C36</f>
        <v>Концентрическая труба 80/125 2000 мм AZB 606/1</v>
      </c>
      <c r="D17" s="80">
        <f>Каталог!D36</f>
        <v>5697.92</v>
      </c>
      <c r="E17" s="39" t="s">
        <v>106</v>
      </c>
      <c r="F17" s="39">
        <v>1</v>
      </c>
      <c r="G17" s="40">
        <f t="shared" si="2"/>
        <v>5697.92</v>
      </c>
      <c r="H17" s="41">
        <f>G17*F17</f>
        <v>5697.92</v>
      </c>
    </row>
    <row r="18" spans="1:8" ht="15.75" thickBot="1">
      <c r="A18" s="63">
        <v>4</v>
      </c>
      <c r="B18" s="64">
        <f>Каталог!B37</f>
        <v>7719002766</v>
      </c>
      <c r="C18" s="64" t="str">
        <f>Каталог!C37</f>
        <v>Колено концентрическое 87* DN80/125 AZB 607/1</v>
      </c>
      <c r="D18" s="84">
        <f>Каталог!D37</f>
        <v>1879.04</v>
      </c>
      <c r="E18" s="43" t="s">
        <v>106</v>
      </c>
      <c r="F18" s="43">
        <v>1</v>
      </c>
      <c r="G18" s="44">
        <f t="shared" si="2"/>
        <v>1879.04</v>
      </c>
      <c r="H18" s="45">
        <f>G18*F18</f>
        <v>1879.04</v>
      </c>
    </row>
    <row r="19" spans="1:8">
      <c r="A19" s="33"/>
      <c r="B19" s="52"/>
      <c r="C19" s="33"/>
      <c r="D19" s="78"/>
      <c r="E19" s="29"/>
      <c r="F19" s="29"/>
      <c r="G19" s="33"/>
      <c r="H19" s="33"/>
    </row>
    <row r="20" spans="1:8">
      <c r="A20" s="47" t="s">
        <v>151</v>
      </c>
      <c r="B20" s="52"/>
      <c r="C20" s="33"/>
      <c r="D20" s="78"/>
      <c r="E20" s="29"/>
      <c r="F20" s="29"/>
      <c r="G20" s="33"/>
      <c r="H20" s="33"/>
    </row>
    <row r="21" spans="1:8">
      <c r="A21" s="167" t="s">
        <v>154</v>
      </c>
      <c r="B21" s="167"/>
      <c r="C21" s="167"/>
      <c r="D21" s="167"/>
      <c r="E21" s="167"/>
      <c r="F21" s="167"/>
      <c r="G21" s="167"/>
      <c r="H21" s="167"/>
    </row>
    <row r="22" spans="1:8">
      <c r="A22" s="167"/>
      <c r="B22" s="167"/>
      <c r="C22" s="167"/>
      <c r="D22" s="167"/>
      <c r="E22" s="167"/>
      <c r="F22" s="167"/>
      <c r="G22" s="167"/>
      <c r="H22" s="167"/>
    </row>
    <row r="23" spans="1:8">
      <c r="A23" s="70"/>
      <c r="C23" s="70"/>
      <c r="E23" s="70"/>
      <c r="F23" s="70"/>
      <c r="G23" s="70"/>
      <c r="H23" s="70"/>
    </row>
    <row r="24" spans="1:8">
      <c r="A24" s="51" t="s">
        <v>152</v>
      </c>
      <c r="B24" s="52"/>
      <c r="C24" s="33"/>
      <c r="D24" s="78"/>
      <c r="E24" s="29"/>
      <c r="F24" s="29"/>
      <c r="G24" s="33"/>
      <c r="H24" s="33"/>
    </row>
    <row r="25" spans="1:8">
      <c r="A25" s="168" t="s">
        <v>153</v>
      </c>
      <c r="B25" s="168"/>
      <c r="C25" s="168"/>
      <c r="D25" s="168"/>
      <c r="E25" s="168"/>
      <c r="F25" s="168"/>
      <c r="G25" s="168"/>
      <c r="H25" s="168"/>
    </row>
    <row r="26" spans="1:8">
      <c r="A26" s="168"/>
      <c r="B26" s="168"/>
      <c r="C26" s="168"/>
      <c r="D26" s="168"/>
      <c r="E26" s="168"/>
      <c r="F26" s="168"/>
      <c r="G26" s="168"/>
      <c r="H26" s="168"/>
    </row>
    <row r="27" spans="1:8">
      <c r="A27" s="71"/>
      <c r="B27" s="71"/>
      <c r="C27" s="71"/>
      <c r="D27" s="86"/>
      <c r="E27" s="71"/>
      <c r="F27" s="71"/>
      <c r="G27" s="71"/>
      <c r="H27" s="71"/>
    </row>
  </sheetData>
  <mergeCells count="2">
    <mergeCell ref="A21:H22"/>
    <mergeCell ref="A25:H26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207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Каталог!B7</f>
        <v>7736901148</v>
      </c>
      <c r="C4" s="108" t="str">
        <f>Каталог!C7</f>
        <v>Котел Logamax plus GB172-24 i (черный)</v>
      </c>
      <c r="D4" s="80">
        <f>Каталог!D7</f>
        <v>76724</v>
      </c>
      <c r="E4" s="35" t="s">
        <v>106</v>
      </c>
      <c r="F4" s="35">
        <v>1</v>
      </c>
      <c r="G4" s="36">
        <f t="shared" ref="G4:G11" si="0">D4</f>
        <v>76724</v>
      </c>
      <c r="H4" s="37">
        <f t="shared" ref="H4:H11" si="1">G4*F4</f>
        <v>76724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2</v>
      </c>
      <c r="G11" s="44">
        <f t="shared" si="0"/>
        <v>10299</v>
      </c>
      <c r="H11" s="45">
        <f t="shared" si="1"/>
        <v>20598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189163.28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161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73">
        <f>Каталог!B2</f>
        <v>7736901201</v>
      </c>
      <c r="C4" s="16" t="str">
        <f>Каталог!C2</f>
        <v>Котел настенный газовый конденсационный одноконутрный GB062-14</v>
      </c>
      <c r="D4" s="87">
        <f>Каталог!D2</f>
        <v>64350</v>
      </c>
      <c r="E4" s="74" t="s">
        <v>106</v>
      </c>
      <c r="F4" s="74">
        <v>1</v>
      </c>
      <c r="G4" s="75">
        <f t="shared" ref="G4:G11" si="0">D4</f>
        <v>64350</v>
      </c>
      <c r="H4" s="76">
        <f t="shared" ref="H4:H11" si="1">G4*F4</f>
        <v>64350</v>
      </c>
    </row>
    <row r="5" spans="1:8">
      <c r="A5" s="38">
        <v>2</v>
      </c>
      <c r="B5" s="54">
        <f>Каталог!B15</f>
        <v>8718542406</v>
      </c>
      <c r="C5" s="54" t="str">
        <f>Каталог!C15</f>
        <v>Бак-водонагреватель Logalux S120/5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Каталог!B20</f>
        <v>63012831</v>
      </c>
      <c r="C7" s="54" t="str">
        <f>Каталог!C20</f>
        <v>Датчик температуры бака-в/н AS1.6</v>
      </c>
      <c r="D7" s="81">
        <f>Каталог!D20</f>
        <v>2112</v>
      </c>
      <c r="E7" s="39" t="s">
        <v>106</v>
      </c>
      <c r="F7" s="39">
        <v>1</v>
      </c>
      <c r="G7" s="40">
        <f t="shared" si="0"/>
        <v>2112</v>
      </c>
      <c r="H7" s="41">
        <f t="shared" si="1"/>
        <v>2112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Каталог!B28</f>
        <v>81146070</v>
      </c>
      <c r="C9" s="54" t="str">
        <f>Каталог!C28</f>
        <v>Мембранный бак д/систем гор. водоснабжения DE 12/10, G ¾, синий</v>
      </c>
      <c r="D9" s="81">
        <f>Каталог!D28</f>
        <v>3840</v>
      </c>
      <c r="E9" s="39" t="s">
        <v>106</v>
      </c>
      <c r="F9" s="39">
        <v>1</v>
      </c>
      <c r="G9" s="40">
        <f t="shared" si="0"/>
        <v>3840</v>
      </c>
      <c r="H9" s="41">
        <f t="shared" si="1"/>
        <v>3840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3</v>
      </c>
      <c r="G11" s="44">
        <f t="shared" si="0"/>
        <v>10299</v>
      </c>
      <c r="H11" s="45">
        <f t="shared" si="1"/>
        <v>30897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168355.16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127"/>
      <c r="B22" s="115"/>
      <c r="C22" s="115"/>
      <c r="D22" s="83"/>
      <c r="E22" s="116"/>
      <c r="F22" s="116"/>
      <c r="G22" s="117"/>
      <c r="H22" s="117"/>
    </row>
    <row r="23" spans="1:8">
      <c r="A23" s="47" t="s">
        <v>151</v>
      </c>
      <c r="B23" s="52"/>
      <c r="C23" s="33"/>
      <c r="D23" s="78"/>
      <c r="E23" s="29"/>
      <c r="F23" s="29"/>
      <c r="G23" s="33"/>
      <c r="H23" s="33"/>
    </row>
    <row r="24" spans="1:8" ht="15" customHeight="1">
      <c r="A24" s="167" t="s">
        <v>154</v>
      </c>
      <c r="B24" s="167"/>
      <c r="C24" s="167"/>
      <c r="D24" s="167"/>
      <c r="E24" s="167"/>
      <c r="F24" s="167"/>
      <c r="G24" s="167"/>
      <c r="H24" s="167"/>
    </row>
    <row r="25" spans="1:8">
      <c r="A25" s="167"/>
      <c r="B25" s="167"/>
      <c r="C25" s="167"/>
      <c r="D25" s="167"/>
      <c r="E25" s="167"/>
      <c r="F25" s="167"/>
      <c r="G25" s="167"/>
      <c r="H25" s="167"/>
    </row>
    <row r="26" spans="1:8">
      <c r="A26" s="70"/>
      <c r="C26" s="70"/>
      <c r="E26" s="70"/>
      <c r="F26" s="70"/>
      <c r="G26" s="70"/>
      <c r="H26" s="70"/>
    </row>
    <row r="27" spans="1:8">
      <c r="A27" s="51" t="s">
        <v>152</v>
      </c>
      <c r="B27" s="52"/>
      <c r="C27" s="33"/>
      <c r="D27" s="78"/>
      <c r="E27" s="29"/>
      <c r="F27" s="29"/>
      <c r="G27" s="33"/>
      <c r="H27" s="33"/>
    </row>
    <row r="28" spans="1:8" ht="15" customHeight="1">
      <c r="A28" s="168" t="s">
        <v>153</v>
      </c>
      <c r="B28" s="168"/>
      <c r="C28" s="168"/>
      <c r="D28" s="168"/>
      <c r="E28" s="168"/>
      <c r="F28" s="168"/>
      <c r="G28" s="168"/>
      <c r="H28" s="168"/>
    </row>
    <row r="29" spans="1:8">
      <c r="A29" s="168"/>
      <c r="B29" s="168"/>
      <c r="C29" s="168"/>
      <c r="D29" s="168"/>
      <c r="E29" s="168"/>
      <c r="F29" s="168"/>
      <c r="G29" s="168"/>
      <c r="H29" s="168"/>
    </row>
    <row r="30" spans="1:8">
      <c r="A30" s="71"/>
      <c r="B30" s="71"/>
      <c r="C30" s="71"/>
      <c r="D30" s="86"/>
      <c r="E30" s="71"/>
      <c r="F30" s="71"/>
      <c r="G30" s="71"/>
      <c r="H30" s="71"/>
    </row>
  </sheetData>
  <mergeCells count="2">
    <mergeCell ref="A24:H25"/>
    <mergeCell ref="A28:H29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208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Каталог!B7</f>
        <v>7736901148</v>
      </c>
      <c r="C4" s="108" t="str">
        <f>Каталог!C7</f>
        <v>Котел Logamax plus GB172-24 i (черный)</v>
      </c>
      <c r="D4" s="80">
        <f>Каталог!D7</f>
        <v>76724</v>
      </c>
      <c r="E4" s="35" t="s">
        <v>106</v>
      </c>
      <c r="F4" s="35">
        <v>1</v>
      </c>
      <c r="G4" s="36">
        <f t="shared" ref="G4:G11" si="0">D4</f>
        <v>76724</v>
      </c>
      <c r="H4" s="37">
        <f t="shared" ref="H4:H11" si="1">G4*F4</f>
        <v>76724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3</v>
      </c>
      <c r="G11" s="44">
        <f t="shared" si="0"/>
        <v>10299</v>
      </c>
      <c r="H11" s="45">
        <f t="shared" si="1"/>
        <v>30897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199462.28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209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Каталог!B7</f>
        <v>7736901148</v>
      </c>
      <c r="C4" s="108" t="str">
        <f>Каталог!C7</f>
        <v>Котел Logamax plus GB172-24 i (черный)</v>
      </c>
      <c r="D4" s="80">
        <f>Каталог!D7</f>
        <v>76724</v>
      </c>
      <c r="E4" s="35" t="s">
        <v>106</v>
      </c>
      <c r="F4" s="35">
        <v>1</v>
      </c>
      <c r="G4" s="36">
        <f t="shared" ref="G4:G11" si="0">D4</f>
        <v>76724</v>
      </c>
      <c r="H4" s="37">
        <f t="shared" ref="H4:H11" si="1">G4*F4</f>
        <v>76724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4</v>
      </c>
      <c r="G11" s="44">
        <f t="shared" si="0"/>
        <v>10299</v>
      </c>
      <c r="H11" s="45">
        <f t="shared" si="1"/>
        <v>41196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209761.28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23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210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Каталог!B9</f>
        <v>7736900840</v>
      </c>
      <c r="C4" s="108" t="str">
        <f>Каталог!C9</f>
        <v>Котел Logamax plus GB172-30 iK H (черный)</v>
      </c>
      <c r="D4" s="80">
        <f>Каталог!D9</f>
        <v>93432</v>
      </c>
      <c r="E4" s="35" t="s">
        <v>106</v>
      </c>
      <c r="F4" s="35">
        <v>1</v>
      </c>
      <c r="G4" s="36">
        <f t="shared" ref="G4:G6" si="0">D4</f>
        <v>93432</v>
      </c>
      <c r="H4" s="37">
        <f>G4*F4</f>
        <v>93432</v>
      </c>
    </row>
    <row r="5" spans="1:8">
      <c r="A5" s="38">
        <v>2</v>
      </c>
      <c r="B5" s="54">
        <f>Каталог!B32</f>
        <v>7747215367</v>
      </c>
      <c r="C5" s="54" t="str">
        <f>Каталог!C32</f>
        <v>Комплект отвода дымовых газов для вывода через стену DN 80/125</v>
      </c>
      <c r="D5" s="81">
        <f>Каталог!D32</f>
        <v>12729.6</v>
      </c>
      <c r="E5" s="39" t="s">
        <v>106</v>
      </c>
      <c r="F5" s="39">
        <v>1</v>
      </c>
      <c r="G5" s="40">
        <f t="shared" si="0"/>
        <v>12729.6</v>
      </c>
      <c r="H5" s="41">
        <f>G5*F5</f>
        <v>12729.6</v>
      </c>
    </row>
    <row r="6" spans="1:8" ht="15.75" thickBot="1">
      <c r="A6" s="42">
        <v>3</v>
      </c>
      <c r="B6" s="55">
        <f>Каталог!B27</f>
        <v>7736701045</v>
      </c>
      <c r="C6" s="55" t="str">
        <f>Каталог!C27</f>
        <v>Регулятор Logamatic TC100</v>
      </c>
      <c r="D6" s="82">
        <f>Каталог!D27</f>
        <v>17646</v>
      </c>
      <c r="E6" s="43" t="s">
        <v>106</v>
      </c>
      <c r="F6" s="43">
        <v>1</v>
      </c>
      <c r="G6" s="44">
        <f t="shared" si="0"/>
        <v>17646</v>
      </c>
      <c r="H6" s="45">
        <f>G6*F6</f>
        <v>17646</v>
      </c>
    </row>
    <row r="7" spans="1:8">
      <c r="A7" s="33"/>
      <c r="B7" s="52"/>
      <c r="C7" s="33"/>
      <c r="D7" s="83"/>
      <c r="E7" s="29"/>
      <c r="F7" s="30" t="s">
        <v>148</v>
      </c>
      <c r="G7" s="46"/>
      <c r="H7" s="46">
        <f>SUM(H4:H6)</f>
        <v>123807.6</v>
      </c>
    </row>
    <row r="8" spans="1:8">
      <c r="A8" s="47" t="s">
        <v>149</v>
      </c>
      <c r="B8" s="52"/>
      <c r="C8" s="29" t="s">
        <v>150</v>
      </c>
      <c r="D8" s="78"/>
      <c r="E8" s="29"/>
      <c r="F8" s="29"/>
      <c r="G8" s="33"/>
      <c r="H8" s="48"/>
    </row>
    <row r="9" spans="1:8" ht="15.75" thickBot="1">
      <c r="A9" s="33"/>
      <c r="B9" s="52"/>
      <c r="C9" s="33"/>
      <c r="D9" s="78"/>
      <c r="E9" s="29"/>
      <c r="F9" s="29"/>
      <c r="G9" s="33"/>
      <c r="H9" s="48"/>
    </row>
    <row r="10" spans="1:8" ht="34.5" thickBot="1">
      <c r="A10" s="57" t="s">
        <v>145</v>
      </c>
      <c r="B10" s="58" t="s">
        <v>100</v>
      </c>
      <c r="C10" s="59" t="s">
        <v>101</v>
      </c>
      <c r="D10" s="79" t="s">
        <v>155</v>
      </c>
      <c r="E10" s="60" t="s">
        <v>102</v>
      </c>
      <c r="F10" s="59" t="s">
        <v>103</v>
      </c>
      <c r="G10" s="60" t="s">
        <v>146</v>
      </c>
      <c r="H10" s="61" t="s">
        <v>147</v>
      </c>
    </row>
    <row r="11" spans="1:8">
      <c r="A11" s="49">
        <v>1</v>
      </c>
      <c r="B11" s="53">
        <f>Каталог!B34</f>
        <v>7719002763</v>
      </c>
      <c r="C11" s="53" t="str">
        <f>Каталог!C34</f>
        <v>Концентрическая труба 80/125 500 мм AZB 604/1</v>
      </c>
      <c r="D11" s="80">
        <f>Каталог!D34</f>
        <v>1818.24</v>
      </c>
      <c r="E11" s="39" t="s">
        <v>106</v>
      </c>
      <c r="F11" s="39">
        <v>1</v>
      </c>
      <c r="G11" s="40">
        <f t="shared" ref="G11:G14" si="1">D11</f>
        <v>1818.24</v>
      </c>
      <c r="H11" s="41">
        <f>G11*F11</f>
        <v>1818.24</v>
      </c>
    </row>
    <row r="12" spans="1:8">
      <c r="A12" s="49">
        <v>2</v>
      </c>
      <c r="B12" s="53">
        <f>Каталог!B35</f>
        <v>7719002764</v>
      </c>
      <c r="C12" s="53" t="str">
        <f>Каталог!C35</f>
        <v>Концентрическая труба 80/125 1000 мм  AZB 605/1</v>
      </c>
      <c r="D12" s="80">
        <f>Каталог!D35</f>
        <v>2242.56</v>
      </c>
      <c r="E12" s="39" t="s">
        <v>106</v>
      </c>
      <c r="F12" s="39">
        <v>1</v>
      </c>
      <c r="G12" s="40">
        <f t="shared" si="1"/>
        <v>2242.56</v>
      </c>
      <c r="H12" s="41">
        <f>G12*F12</f>
        <v>2242.56</v>
      </c>
    </row>
    <row r="13" spans="1:8">
      <c r="A13" s="49">
        <v>3</v>
      </c>
      <c r="B13" s="53">
        <f>Каталог!B36</f>
        <v>7719002765</v>
      </c>
      <c r="C13" s="53" t="str">
        <f>Каталог!C36</f>
        <v>Концентрическая труба 80/125 2000 мм AZB 606/1</v>
      </c>
      <c r="D13" s="80">
        <f>Каталог!D36</f>
        <v>5697.92</v>
      </c>
      <c r="E13" s="39" t="s">
        <v>106</v>
      </c>
      <c r="F13" s="39">
        <v>1</v>
      </c>
      <c r="G13" s="40">
        <f t="shared" si="1"/>
        <v>5697.92</v>
      </c>
      <c r="H13" s="41">
        <f>G13*F13</f>
        <v>5697.92</v>
      </c>
    </row>
    <row r="14" spans="1:8" ht="15.75" thickBot="1">
      <c r="A14" s="63">
        <v>4</v>
      </c>
      <c r="B14" s="64">
        <f>Каталог!B37</f>
        <v>7719002766</v>
      </c>
      <c r="C14" s="64" t="str">
        <f>Каталог!C37</f>
        <v>Колено концентрическое 87* DN80/125 AZB 607/1</v>
      </c>
      <c r="D14" s="84">
        <f>Каталог!D37</f>
        <v>1879.04</v>
      </c>
      <c r="E14" s="43" t="s">
        <v>106</v>
      </c>
      <c r="F14" s="43">
        <v>1</v>
      </c>
      <c r="G14" s="44">
        <f t="shared" si="1"/>
        <v>1879.04</v>
      </c>
      <c r="H14" s="45">
        <f>G14*F14</f>
        <v>1879.04</v>
      </c>
    </row>
    <row r="15" spans="1:8">
      <c r="A15" s="33"/>
      <c r="B15" s="52"/>
      <c r="C15" s="33"/>
      <c r="D15" s="78"/>
      <c r="E15" s="29"/>
      <c r="F15" s="29"/>
      <c r="G15" s="33"/>
      <c r="H15" s="33"/>
    </row>
    <row r="16" spans="1:8">
      <c r="A16" s="47" t="s">
        <v>151</v>
      </c>
      <c r="B16" s="52"/>
      <c r="C16" s="33"/>
      <c r="D16" s="78"/>
      <c r="E16" s="29"/>
      <c r="F16" s="29"/>
      <c r="G16" s="33"/>
      <c r="H16" s="33"/>
    </row>
    <row r="17" spans="1:8">
      <c r="A17" s="167" t="s">
        <v>154</v>
      </c>
      <c r="B17" s="167"/>
      <c r="C17" s="167"/>
      <c r="D17" s="167"/>
      <c r="E17" s="167"/>
      <c r="F17" s="167"/>
      <c r="G17" s="167"/>
      <c r="H17" s="167"/>
    </row>
    <row r="18" spans="1:8">
      <c r="A18" s="167"/>
      <c r="B18" s="167"/>
      <c r="C18" s="167"/>
      <c r="D18" s="167"/>
      <c r="E18" s="167"/>
      <c r="F18" s="167"/>
      <c r="G18" s="167"/>
      <c r="H18" s="167"/>
    </row>
    <row r="19" spans="1:8">
      <c r="A19" s="70"/>
      <c r="C19" s="70"/>
      <c r="E19" s="70"/>
      <c r="F19" s="70"/>
      <c r="G19" s="70"/>
      <c r="H19" s="70"/>
    </row>
    <row r="20" spans="1:8">
      <c r="A20" s="51" t="s">
        <v>152</v>
      </c>
      <c r="B20" s="52"/>
      <c r="C20" s="33"/>
      <c r="D20" s="78"/>
      <c r="E20" s="29"/>
      <c r="F20" s="29"/>
      <c r="G20" s="33"/>
      <c r="H20" s="33"/>
    </row>
    <row r="21" spans="1:8">
      <c r="A21" s="168" t="s">
        <v>153</v>
      </c>
      <c r="B21" s="168"/>
      <c r="C21" s="168"/>
      <c r="D21" s="168"/>
      <c r="E21" s="168"/>
      <c r="F21" s="168"/>
      <c r="G21" s="168"/>
      <c r="H21" s="168"/>
    </row>
    <row r="22" spans="1:8">
      <c r="A22" s="168"/>
      <c r="B22" s="168"/>
      <c r="C22" s="168"/>
      <c r="D22" s="168"/>
      <c r="E22" s="168"/>
      <c r="F22" s="168"/>
      <c r="G22" s="168"/>
      <c r="H22" s="168"/>
    </row>
    <row r="23" spans="1:8">
      <c r="A23" s="71"/>
      <c r="B23" s="71"/>
      <c r="C23" s="71"/>
      <c r="D23" s="86"/>
      <c r="E23" s="71"/>
      <c r="F23" s="71"/>
      <c r="G23" s="71"/>
      <c r="H23" s="71"/>
    </row>
  </sheetData>
  <mergeCells count="2">
    <mergeCell ref="A17:H18"/>
    <mergeCell ref="A21:H22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23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211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Каталог!B9</f>
        <v>7736900840</v>
      </c>
      <c r="C4" s="108" t="str">
        <f>Каталог!C9</f>
        <v>Котел Logamax plus GB172-30 iK H (черный)</v>
      </c>
      <c r="D4" s="80">
        <f>Каталог!D9</f>
        <v>93432</v>
      </c>
      <c r="E4" s="35" t="s">
        <v>106</v>
      </c>
      <c r="F4" s="35">
        <v>1</v>
      </c>
      <c r="G4" s="36">
        <f t="shared" ref="G4:G6" si="0">D4</f>
        <v>93432</v>
      </c>
      <c r="H4" s="37">
        <f>G4*F4</f>
        <v>93432</v>
      </c>
    </row>
    <row r="5" spans="1:8">
      <c r="A5" s="38">
        <v>2</v>
      </c>
      <c r="B5" s="54">
        <f>Каталог!B32</f>
        <v>7747215367</v>
      </c>
      <c r="C5" s="54" t="str">
        <f>Каталог!C32</f>
        <v>Комплект отвода дымовых газов для вывода через стену DN 80/125</v>
      </c>
      <c r="D5" s="81">
        <f>Каталог!D32</f>
        <v>12729.6</v>
      </c>
      <c r="E5" s="39" t="s">
        <v>106</v>
      </c>
      <c r="F5" s="39">
        <v>1</v>
      </c>
      <c r="G5" s="40">
        <f t="shared" si="0"/>
        <v>12729.6</v>
      </c>
      <c r="H5" s="41">
        <f>G5*F5</f>
        <v>12729.6</v>
      </c>
    </row>
    <row r="6" spans="1:8" ht="15.75" thickBot="1">
      <c r="A6" s="42">
        <v>3</v>
      </c>
      <c r="B6" s="55">
        <f>Каталог!B25</f>
        <v>7738110073</v>
      </c>
      <c r="C6" s="55" t="str">
        <f>Каталог!C25</f>
        <v>Пульт управления RC200</v>
      </c>
      <c r="D6" s="82">
        <f>Каталог!D38</f>
        <v>15088</v>
      </c>
      <c r="E6" s="43" t="s">
        <v>106</v>
      </c>
      <c r="F6" s="43">
        <v>1</v>
      </c>
      <c r="G6" s="44">
        <f t="shared" si="0"/>
        <v>15088</v>
      </c>
      <c r="H6" s="45">
        <f>G6*F6</f>
        <v>15088</v>
      </c>
    </row>
    <row r="7" spans="1:8">
      <c r="A7" s="33"/>
      <c r="B7" s="52"/>
      <c r="C7" s="33"/>
      <c r="D7" s="83"/>
      <c r="E7" s="29"/>
      <c r="F7" s="30" t="s">
        <v>148</v>
      </c>
      <c r="G7" s="46"/>
      <c r="H7" s="46">
        <f>SUM(H4:H6)</f>
        <v>121249.60000000001</v>
      </c>
    </row>
    <row r="8" spans="1:8">
      <c r="A8" s="47" t="s">
        <v>149</v>
      </c>
      <c r="B8" s="52"/>
      <c r="C8" s="29" t="s">
        <v>150</v>
      </c>
      <c r="D8" s="78"/>
      <c r="E8" s="29"/>
      <c r="F8" s="29"/>
      <c r="G8" s="33"/>
      <c r="H8" s="48"/>
    </row>
    <row r="9" spans="1:8" ht="15.75" thickBot="1">
      <c r="A9" s="33"/>
      <c r="B9" s="52"/>
      <c r="C9" s="33"/>
      <c r="D9" s="78"/>
      <c r="E9" s="29"/>
      <c r="F9" s="29"/>
      <c r="G9" s="33"/>
      <c r="H9" s="48"/>
    </row>
    <row r="10" spans="1:8" ht="34.5" thickBot="1">
      <c r="A10" s="57" t="s">
        <v>145</v>
      </c>
      <c r="B10" s="58" t="s">
        <v>100</v>
      </c>
      <c r="C10" s="59" t="s">
        <v>101</v>
      </c>
      <c r="D10" s="79" t="s">
        <v>155</v>
      </c>
      <c r="E10" s="60" t="s">
        <v>102</v>
      </c>
      <c r="F10" s="59" t="s">
        <v>103</v>
      </c>
      <c r="G10" s="60" t="s">
        <v>146</v>
      </c>
      <c r="H10" s="61" t="s">
        <v>147</v>
      </c>
    </row>
    <row r="11" spans="1:8">
      <c r="A11" s="49">
        <v>1</v>
      </c>
      <c r="B11" s="53">
        <f>Каталог!B34</f>
        <v>7719002763</v>
      </c>
      <c r="C11" s="53" t="str">
        <f>Каталог!C34</f>
        <v>Концентрическая труба 80/125 500 мм AZB 604/1</v>
      </c>
      <c r="D11" s="80">
        <f>Каталог!D34</f>
        <v>1818.24</v>
      </c>
      <c r="E11" s="39" t="s">
        <v>106</v>
      </c>
      <c r="F11" s="39">
        <v>1</v>
      </c>
      <c r="G11" s="40">
        <f t="shared" ref="G11:G14" si="1">D11</f>
        <v>1818.24</v>
      </c>
      <c r="H11" s="41">
        <f>G11*F11</f>
        <v>1818.24</v>
      </c>
    </row>
    <row r="12" spans="1:8">
      <c r="A12" s="49">
        <v>2</v>
      </c>
      <c r="B12" s="53">
        <f>Каталог!B35</f>
        <v>7719002764</v>
      </c>
      <c r="C12" s="53" t="str">
        <f>Каталог!C35</f>
        <v>Концентрическая труба 80/125 1000 мм  AZB 605/1</v>
      </c>
      <c r="D12" s="80">
        <f>Каталог!D35</f>
        <v>2242.56</v>
      </c>
      <c r="E12" s="39" t="s">
        <v>106</v>
      </c>
      <c r="F12" s="39">
        <v>1</v>
      </c>
      <c r="G12" s="40">
        <f t="shared" si="1"/>
        <v>2242.56</v>
      </c>
      <c r="H12" s="41">
        <f>G12*F12</f>
        <v>2242.56</v>
      </c>
    </row>
    <row r="13" spans="1:8">
      <c r="A13" s="49">
        <v>3</v>
      </c>
      <c r="B13" s="53">
        <f>Каталог!B36</f>
        <v>7719002765</v>
      </c>
      <c r="C13" s="53" t="str">
        <f>Каталог!C36</f>
        <v>Концентрическая труба 80/125 2000 мм AZB 606/1</v>
      </c>
      <c r="D13" s="80">
        <f>Каталог!D36</f>
        <v>5697.92</v>
      </c>
      <c r="E13" s="39" t="s">
        <v>106</v>
      </c>
      <c r="F13" s="39">
        <v>1</v>
      </c>
      <c r="G13" s="40">
        <f t="shared" si="1"/>
        <v>5697.92</v>
      </c>
      <c r="H13" s="41">
        <f>G13*F13</f>
        <v>5697.92</v>
      </c>
    </row>
    <row r="14" spans="1:8" ht="15.75" thickBot="1">
      <c r="A14" s="63">
        <v>4</v>
      </c>
      <c r="B14" s="64">
        <f>Каталог!B37</f>
        <v>7719002766</v>
      </c>
      <c r="C14" s="64" t="str">
        <f>Каталог!C37</f>
        <v>Колено концентрическое 87* DN80/125 AZB 607/1</v>
      </c>
      <c r="D14" s="84">
        <f>Каталог!D37</f>
        <v>1879.04</v>
      </c>
      <c r="E14" s="43" t="s">
        <v>106</v>
      </c>
      <c r="F14" s="43">
        <v>1</v>
      </c>
      <c r="G14" s="44">
        <f t="shared" si="1"/>
        <v>1879.04</v>
      </c>
      <c r="H14" s="45">
        <f>G14*F14</f>
        <v>1879.04</v>
      </c>
    </row>
    <row r="15" spans="1:8">
      <c r="A15" s="33"/>
      <c r="B15" s="52"/>
      <c r="C15" s="33"/>
      <c r="D15" s="78"/>
      <c r="E15" s="29"/>
      <c r="F15" s="29"/>
      <c r="G15" s="33"/>
      <c r="H15" s="33"/>
    </row>
    <row r="16" spans="1:8">
      <c r="A16" s="47" t="s">
        <v>151</v>
      </c>
      <c r="B16" s="52"/>
      <c r="C16" s="33"/>
      <c r="D16" s="78"/>
      <c r="E16" s="29"/>
      <c r="F16" s="29"/>
      <c r="G16" s="33"/>
      <c r="H16" s="33"/>
    </row>
    <row r="17" spans="1:8">
      <c r="A17" s="167" t="s">
        <v>154</v>
      </c>
      <c r="B17" s="167"/>
      <c r="C17" s="167"/>
      <c r="D17" s="167"/>
      <c r="E17" s="167"/>
      <c r="F17" s="167"/>
      <c r="G17" s="167"/>
      <c r="H17" s="167"/>
    </row>
    <row r="18" spans="1:8">
      <c r="A18" s="167"/>
      <c r="B18" s="167"/>
      <c r="C18" s="167"/>
      <c r="D18" s="167"/>
      <c r="E18" s="167"/>
      <c r="F18" s="167"/>
      <c r="G18" s="167"/>
      <c r="H18" s="167"/>
    </row>
    <row r="19" spans="1:8">
      <c r="A19" s="70"/>
      <c r="C19" s="70"/>
      <c r="E19" s="70"/>
      <c r="F19" s="70"/>
      <c r="G19" s="70"/>
      <c r="H19" s="70"/>
    </row>
    <row r="20" spans="1:8">
      <c r="A20" s="51" t="s">
        <v>152</v>
      </c>
      <c r="B20" s="52"/>
      <c r="C20" s="33"/>
      <c r="D20" s="78"/>
      <c r="E20" s="29"/>
      <c r="F20" s="29"/>
      <c r="G20" s="33"/>
      <c r="H20" s="33"/>
    </row>
    <row r="21" spans="1:8">
      <c r="A21" s="168" t="s">
        <v>153</v>
      </c>
      <c r="B21" s="168"/>
      <c r="C21" s="168"/>
      <c r="D21" s="168"/>
      <c r="E21" s="168"/>
      <c r="F21" s="168"/>
      <c r="G21" s="168"/>
      <c r="H21" s="168"/>
    </row>
    <row r="22" spans="1:8">
      <c r="A22" s="168"/>
      <c r="B22" s="168"/>
      <c r="C22" s="168"/>
      <c r="D22" s="168"/>
      <c r="E22" s="168"/>
      <c r="F22" s="168"/>
      <c r="G22" s="168"/>
      <c r="H22" s="168"/>
    </row>
    <row r="23" spans="1:8">
      <c r="A23" s="71"/>
      <c r="B23" s="71"/>
      <c r="C23" s="71"/>
      <c r="D23" s="86"/>
      <c r="E23" s="71"/>
      <c r="F23" s="71"/>
      <c r="G23" s="71"/>
      <c r="H23" s="71"/>
    </row>
  </sheetData>
  <mergeCells count="2">
    <mergeCell ref="A17:H18"/>
    <mergeCell ref="A21:H22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24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212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118" t="s">
        <v>145</v>
      </c>
      <c r="B3" s="119" t="s">
        <v>100</v>
      </c>
      <c r="C3" s="120" t="s">
        <v>101</v>
      </c>
      <c r="D3" s="121" t="s">
        <v>155</v>
      </c>
      <c r="E3" s="122" t="s">
        <v>102</v>
      </c>
      <c r="F3" s="120" t="s">
        <v>103</v>
      </c>
      <c r="G3" s="122" t="s">
        <v>146</v>
      </c>
      <c r="H3" s="123" t="s">
        <v>147</v>
      </c>
    </row>
    <row r="4" spans="1:8">
      <c r="A4" s="72">
        <v>1</v>
      </c>
      <c r="B4" s="124">
        <f>Каталог!B9</f>
        <v>7736900840</v>
      </c>
      <c r="C4" s="124" t="str">
        <f>Каталог!C9</f>
        <v>Котел Logamax plus GB172-30 iK H (черный)</v>
      </c>
      <c r="D4" s="87">
        <f>Каталог!D9</f>
        <v>93432</v>
      </c>
      <c r="E4" s="74" t="s">
        <v>106</v>
      </c>
      <c r="F4" s="74">
        <v>1</v>
      </c>
      <c r="G4" s="75">
        <f t="shared" ref="G4:G7" si="0">D4</f>
        <v>93432</v>
      </c>
      <c r="H4" s="76">
        <f>G4*F4</f>
        <v>93432</v>
      </c>
    </row>
    <row r="5" spans="1:8">
      <c r="A5" s="38">
        <v>2</v>
      </c>
      <c r="B5" s="54">
        <f>Каталог!B32</f>
        <v>7747215367</v>
      </c>
      <c r="C5" s="54" t="str">
        <f>Каталог!C32</f>
        <v>Комплект отвода дымовых газов для вывода через стену DN 80/125</v>
      </c>
      <c r="D5" s="81">
        <f>Каталог!D32</f>
        <v>12729.6</v>
      </c>
      <c r="E5" s="39" t="s">
        <v>106</v>
      </c>
      <c r="F5" s="39">
        <v>1</v>
      </c>
      <c r="G5" s="40">
        <f t="shared" si="0"/>
        <v>12729.6</v>
      </c>
      <c r="H5" s="41">
        <f>G5*F5</f>
        <v>12729.6</v>
      </c>
    </row>
    <row r="6" spans="1:8">
      <c r="A6" s="38">
        <v>3</v>
      </c>
      <c r="B6" s="54">
        <f>Каталог!B38</f>
        <v>7738111127</v>
      </c>
      <c r="C6" s="54" t="str">
        <f>Каталог!C38</f>
        <v>Пульт управления RC310</v>
      </c>
      <c r="D6" s="81">
        <f>Каталог!D38</f>
        <v>15088</v>
      </c>
      <c r="E6" s="39" t="s">
        <v>106</v>
      </c>
      <c r="F6" s="39">
        <v>1</v>
      </c>
      <c r="G6" s="40">
        <f t="shared" si="0"/>
        <v>15088</v>
      </c>
      <c r="H6" s="41">
        <f>G6*F6</f>
        <v>15088</v>
      </c>
    </row>
    <row r="7" spans="1:8" ht="15.75" thickBot="1">
      <c r="A7" s="42">
        <v>4</v>
      </c>
      <c r="B7" s="55">
        <f>Каталог!B23</f>
        <v>7738110139</v>
      </c>
      <c r="C7" s="55" t="str">
        <f>Каталог!C23</f>
        <v>Модуль MM100-C</v>
      </c>
      <c r="D7" s="82">
        <f>Каталог!D23</f>
        <v>10299</v>
      </c>
      <c r="E7" s="43" t="s">
        <v>106</v>
      </c>
      <c r="F7" s="43">
        <v>2</v>
      </c>
      <c r="G7" s="44">
        <f t="shared" si="0"/>
        <v>10299</v>
      </c>
      <c r="H7" s="45">
        <f>G7*F7</f>
        <v>20598</v>
      </c>
    </row>
    <row r="8" spans="1:8">
      <c r="A8" s="33"/>
      <c r="B8" s="52"/>
      <c r="C8" s="33"/>
      <c r="D8" s="83"/>
      <c r="E8" s="29"/>
      <c r="F8" s="30" t="s">
        <v>148</v>
      </c>
      <c r="G8" s="46"/>
      <c r="H8" s="46">
        <f>SUM(H4:H7)</f>
        <v>141847.6</v>
      </c>
    </row>
    <row r="9" spans="1:8">
      <c r="A9" s="47" t="s">
        <v>149</v>
      </c>
      <c r="B9" s="52"/>
      <c r="C9" s="29" t="s">
        <v>150</v>
      </c>
      <c r="D9" s="78"/>
      <c r="E9" s="29"/>
      <c r="F9" s="29"/>
      <c r="G9" s="33"/>
      <c r="H9" s="48"/>
    </row>
    <row r="10" spans="1:8" ht="15.75" thickBot="1">
      <c r="A10" s="33"/>
      <c r="B10" s="52"/>
      <c r="C10" s="33"/>
      <c r="D10" s="78"/>
      <c r="E10" s="29"/>
      <c r="F10" s="29"/>
      <c r="G10" s="33"/>
      <c r="H10" s="48"/>
    </row>
    <row r="11" spans="1:8" ht="34.5" thickBot="1">
      <c r="A11" s="118" t="s">
        <v>145</v>
      </c>
      <c r="B11" s="119" t="s">
        <v>100</v>
      </c>
      <c r="C11" s="120" t="s">
        <v>101</v>
      </c>
      <c r="D11" s="121" t="s">
        <v>155</v>
      </c>
      <c r="E11" s="122" t="s">
        <v>102</v>
      </c>
      <c r="F11" s="120" t="s">
        <v>103</v>
      </c>
      <c r="G11" s="122" t="s">
        <v>146</v>
      </c>
      <c r="H11" s="123" t="s">
        <v>147</v>
      </c>
    </row>
    <row r="12" spans="1:8">
      <c r="A12" s="129">
        <v>1</v>
      </c>
      <c r="B12" s="130">
        <f>Каталог!B34</f>
        <v>7719002763</v>
      </c>
      <c r="C12" s="130" t="str">
        <f>Каталог!C34</f>
        <v>Концентрическая труба 80/125 500 мм AZB 604/1</v>
      </c>
      <c r="D12" s="87">
        <f>Каталог!D34</f>
        <v>1818.24</v>
      </c>
      <c r="E12" s="74" t="s">
        <v>106</v>
      </c>
      <c r="F12" s="74">
        <v>1</v>
      </c>
      <c r="G12" s="75">
        <f t="shared" ref="G12:G15" si="1">D12</f>
        <v>1818.24</v>
      </c>
      <c r="H12" s="76">
        <f>G12*F12</f>
        <v>1818.24</v>
      </c>
    </row>
    <row r="13" spans="1:8">
      <c r="A13" s="49">
        <v>2</v>
      </c>
      <c r="B13" s="54">
        <f>Каталог!B35</f>
        <v>7719002764</v>
      </c>
      <c r="C13" s="54" t="str">
        <f>Каталог!C35</f>
        <v>Концентрическая труба 80/125 1000 мм  AZB 605/1</v>
      </c>
      <c r="D13" s="81">
        <f>Каталог!D35</f>
        <v>2242.56</v>
      </c>
      <c r="E13" s="39" t="s">
        <v>106</v>
      </c>
      <c r="F13" s="39">
        <v>1</v>
      </c>
      <c r="G13" s="40">
        <f t="shared" si="1"/>
        <v>2242.56</v>
      </c>
      <c r="H13" s="41">
        <f>G13*F13</f>
        <v>2242.56</v>
      </c>
    </row>
    <row r="14" spans="1:8">
      <c r="A14" s="49">
        <v>3</v>
      </c>
      <c r="B14" s="54">
        <f>Каталог!B36</f>
        <v>7719002765</v>
      </c>
      <c r="C14" s="54" t="str">
        <f>Каталог!C36</f>
        <v>Концентрическая труба 80/125 2000 мм AZB 606/1</v>
      </c>
      <c r="D14" s="81">
        <f>Каталог!D36</f>
        <v>5697.92</v>
      </c>
      <c r="E14" s="39" t="s">
        <v>106</v>
      </c>
      <c r="F14" s="39">
        <v>1</v>
      </c>
      <c r="G14" s="40">
        <f t="shared" si="1"/>
        <v>5697.92</v>
      </c>
      <c r="H14" s="41">
        <f>G14*F14</f>
        <v>5697.92</v>
      </c>
    </row>
    <row r="15" spans="1:8">
      <c r="A15" s="49">
        <v>4</v>
      </c>
      <c r="B15" s="54">
        <f>Каталог!B37</f>
        <v>7719002766</v>
      </c>
      <c r="C15" s="54" t="str">
        <f>Каталог!C37</f>
        <v>Колено концентрическое 87* DN80/125 AZB 607/1</v>
      </c>
      <c r="D15" s="81">
        <f>Каталог!D37</f>
        <v>1879.04</v>
      </c>
      <c r="E15" s="39" t="s">
        <v>106</v>
      </c>
      <c r="F15" s="39">
        <v>1</v>
      </c>
      <c r="G15" s="40">
        <f t="shared" si="1"/>
        <v>1879.04</v>
      </c>
      <c r="H15" s="41">
        <f>G15*F15</f>
        <v>1879.04</v>
      </c>
    </row>
    <row r="16" spans="1:8" ht="15.75" thickBot="1">
      <c r="A16" s="42">
        <v>5</v>
      </c>
      <c r="B16" s="131">
        <f>Каталог!B22</f>
        <v>8718584845</v>
      </c>
      <c r="C16" s="131" t="str">
        <f>Каталог!C22</f>
        <v>Модуль Logamatic web KM200</v>
      </c>
      <c r="D16" s="82">
        <f>Каталог!D22</f>
        <v>16072</v>
      </c>
      <c r="E16" s="43" t="s">
        <v>106</v>
      </c>
      <c r="F16" s="43">
        <v>1</v>
      </c>
      <c r="G16" s="44">
        <f t="shared" ref="G16" si="2">D16</f>
        <v>16072</v>
      </c>
      <c r="H16" s="45">
        <f>G16*F16</f>
        <v>16072</v>
      </c>
    </row>
    <row r="17" spans="1:8">
      <c r="A17" s="47" t="s">
        <v>151</v>
      </c>
      <c r="B17" s="52"/>
      <c r="C17" s="33"/>
      <c r="D17" s="78"/>
      <c r="E17" s="29"/>
      <c r="F17" s="29"/>
      <c r="G17" s="33"/>
      <c r="H17" s="33"/>
    </row>
    <row r="18" spans="1:8">
      <c r="A18" s="167" t="s">
        <v>154</v>
      </c>
      <c r="B18" s="167"/>
      <c r="C18" s="167"/>
      <c r="D18" s="167"/>
      <c r="E18" s="167"/>
      <c r="F18" s="167"/>
      <c r="G18" s="167"/>
      <c r="H18" s="167"/>
    </row>
    <row r="19" spans="1:8">
      <c r="A19" s="167"/>
      <c r="B19" s="167"/>
      <c r="C19" s="167"/>
      <c r="D19" s="167"/>
      <c r="E19" s="167"/>
      <c r="F19" s="167"/>
      <c r="G19" s="167"/>
      <c r="H19" s="167"/>
    </row>
    <row r="20" spans="1:8">
      <c r="A20" s="70"/>
      <c r="C20" s="70"/>
      <c r="E20" s="70"/>
      <c r="F20" s="70"/>
      <c r="G20" s="70"/>
      <c r="H20" s="70"/>
    </row>
    <row r="21" spans="1:8">
      <c r="A21" s="51" t="s">
        <v>152</v>
      </c>
      <c r="B21" s="52"/>
      <c r="C21" s="33"/>
      <c r="D21" s="78"/>
      <c r="E21" s="29"/>
      <c r="F21" s="29"/>
      <c r="G21" s="33"/>
      <c r="H21" s="33"/>
    </row>
    <row r="22" spans="1:8">
      <c r="A22" s="168" t="s">
        <v>153</v>
      </c>
      <c r="B22" s="168"/>
      <c r="C22" s="168"/>
      <c r="D22" s="168"/>
      <c r="E22" s="168"/>
      <c r="F22" s="168"/>
      <c r="G22" s="168"/>
      <c r="H22" s="168"/>
    </row>
    <row r="23" spans="1:8">
      <c r="A23" s="168"/>
      <c r="B23" s="168"/>
      <c r="C23" s="168"/>
      <c r="D23" s="168"/>
      <c r="E23" s="168"/>
      <c r="F23" s="168"/>
      <c r="G23" s="168"/>
      <c r="H23" s="168"/>
    </row>
    <row r="24" spans="1:8">
      <c r="A24" s="71"/>
      <c r="B24" s="71"/>
      <c r="C24" s="71"/>
      <c r="D24" s="86"/>
      <c r="E24" s="71"/>
      <c r="F24" s="71"/>
      <c r="G24" s="71"/>
      <c r="H24" s="71"/>
    </row>
  </sheetData>
  <mergeCells count="2">
    <mergeCell ref="A18:H19"/>
    <mergeCell ref="A22:H23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24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213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118" t="s">
        <v>145</v>
      </c>
      <c r="B3" s="119" t="s">
        <v>100</v>
      </c>
      <c r="C3" s="120" t="s">
        <v>101</v>
      </c>
      <c r="D3" s="121" t="s">
        <v>155</v>
      </c>
      <c r="E3" s="122" t="s">
        <v>102</v>
      </c>
      <c r="F3" s="120" t="s">
        <v>103</v>
      </c>
      <c r="G3" s="122" t="s">
        <v>146</v>
      </c>
      <c r="H3" s="123" t="s">
        <v>147</v>
      </c>
    </row>
    <row r="4" spans="1:8">
      <c r="A4" s="72">
        <v>1</v>
      </c>
      <c r="B4" s="124">
        <f>Каталог!B9</f>
        <v>7736900840</v>
      </c>
      <c r="C4" s="124" t="str">
        <f>Каталог!C9</f>
        <v>Котел Logamax plus GB172-30 iK H (черный)</v>
      </c>
      <c r="D4" s="87">
        <f>Каталог!D9</f>
        <v>93432</v>
      </c>
      <c r="E4" s="74" t="s">
        <v>106</v>
      </c>
      <c r="F4" s="74">
        <v>1</v>
      </c>
      <c r="G4" s="75">
        <f t="shared" ref="G4:G7" si="0">D4</f>
        <v>93432</v>
      </c>
      <c r="H4" s="76">
        <f>G4*F4</f>
        <v>93432</v>
      </c>
    </row>
    <row r="5" spans="1:8">
      <c r="A5" s="38">
        <v>2</v>
      </c>
      <c r="B5" s="54">
        <f>Каталог!B32</f>
        <v>7747215367</v>
      </c>
      <c r="C5" s="54" t="str">
        <f>Каталог!C32</f>
        <v>Комплект отвода дымовых газов для вывода через стену DN 80/125</v>
      </c>
      <c r="D5" s="81">
        <f>Каталог!D32</f>
        <v>12729.6</v>
      </c>
      <c r="E5" s="39" t="s">
        <v>106</v>
      </c>
      <c r="F5" s="39">
        <v>1</v>
      </c>
      <c r="G5" s="40">
        <f t="shared" si="0"/>
        <v>12729.6</v>
      </c>
      <c r="H5" s="41">
        <f>G5*F5</f>
        <v>12729.6</v>
      </c>
    </row>
    <row r="6" spans="1:8">
      <c r="A6" s="38">
        <v>3</v>
      </c>
      <c r="B6" s="54">
        <f>Каталог!B38</f>
        <v>7738111127</v>
      </c>
      <c r="C6" s="54" t="str">
        <f>Каталог!C38</f>
        <v>Пульт управления RC310</v>
      </c>
      <c r="D6" s="81">
        <f>Каталог!D38</f>
        <v>15088</v>
      </c>
      <c r="E6" s="39" t="s">
        <v>106</v>
      </c>
      <c r="F6" s="39">
        <v>1</v>
      </c>
      <c r="G6" s="40">
        <f t="shared" si="0"/>
        <v>15088</v>
      </c>
      <c r="H6" s="41">
        <f>G6*F6</f>
        <v>15088</v>
      </c>
    </row>
    <row r="7" spans="1:8" ht="15.75" thickBot="1">
      <c r="A7" s="42">
        <v>4</v>
      </c>
      <c r="B7" s="55">
        <f>Каталог!B23</f>
        <v>7738110139</v>
      </c>
      <c r="C7" s="55" t="str">
        <f>Каталог!C23</f>
        <v>Модуль MM100-C</v>
      </c>
      <c r="D7" s="82">
        <f>Каталог!D23</f>
        <v>10299</v>
      </c>
      <c r="E7" s="43" t="s">
        <v>106</v>
      </c>
      <c r="F7" s="43">
        <v>3</v>
      </c>
      <c r="G7" s="44">
        <f t="shared" si="0"/>
        <v>10299</v>
      </c>
      <c r="H7" s="45">
        <f>G7*F7</f>
        <v>30897</v>
      </c>
    </row>
    <row r="8" spans="1:8">
      <c r="A8" s="33"/>
      <c r="B8" s="52"/>
      <c r="C8" s="33"/>
      <c r="D8" s="83"/>
      <c r="E8" s="29"/>
      <c r="F8" s="30" t="s">
        <v>148</v>
      </c>
      <c r="G8" s="46"/>
      <c r="H8" s="46">
        <f>SUM(H4:H7)</f>
        <v>152146.6</v>
      </c>
    </row>
    <row r="9" spans="1:8">
      <c r="A9" s="47" t="s">
        <v>149</v>
      </c>
      <c r="B9" s="52"/>
      <c r="C9" s="29" t="s">
        <v>150</v>
      </c>
      <c r="D9" s="78"/>
      <c r="E9" s="29"/>
      <c r="F9" s="29"/>
      <c r="G9" s="33"/>
      <c r="H9" s="48"/>
    </row>
    <row r="10" spans="1:8" ht="15.75" thickBot="1">
      <c r="A10" s="33"/>
      <c r="B10" s="52"/>
      <c r="C10" s="33"/>
      <c r="D10" s="78"/>
      <c r="E10" s="29"/>
      <c r="F10" s="29"/>
      <c r="G10" s="33"/>
      <c r="H10" s="48"/>
    </row>
    <row r="11" spans="1:8" ht="34.5" thickBot="1">
      <c r="A11" s="118" t="s">
        <v>145</v>
      </c>
      <c r="B11" s="119" t="s">
        <v>100</v>
      </c>
      <c r="C11" s="120" t="s">
        <v>101</v>
      </c>
      <c r="D11" s="121" t="s">
        <v>155</v>
      </c>
      <c r="E11" s="122" t="s">
        <v>102</v>
      </c>
      <c r="F11" s="120" t="s">
        <v>103</v>
      </c>
      <c r="G11" s="122" t="s">
        <v>146</v>
      </c>
      <c r="H11" s="123" t="s">
        <v>147</v>
      </c>
    </row>
    <row r="12" spans="1:8">
      <c r="A12" s="129">
        <v>1</v>
      </c>
      <c r="B12" s="130">
        <f>Каталог!B34</f>
        <v>7719002763</v>
      </c>
      <c r="C12" s="130" t="str">
        <f>Каталог!C34</f>
        <v>Концентрическая труба 80/125 500 мм AZB 604/1</v>
      </c>
      <c r="D12" s="87">
        <f>Каталог!D34</f>
        <v>1818.24</v>
      </c>
      <c r="E12" s="74" t="s">
        <v>106</v>
      </c>
      <c r="F12" s="74">
        <v>1</v>
      </c>
      <c r="G12" s="75">
        <f t="shared" ref="G12:G16" si="1">D12</f>
        <v>1818.24</v>
      </c>
      <c r="H12" s="76">
        <f>G12*F12</f>
        <v>1818.24</v>
      </c>
    </row>
    <row r="13" spans="1:8">
      <c r="A13" s="49">
        <v>2</v>
      </c>
      <c r="B13" s="54">
        <f>Каталог!B35</f>
        <v>7719002764</v>
      </c>
      <c r="C13" s="54" t="str">
        <f>Каталог!C35</f>
        <v>Концентрическая труба 80/125 1000 мм  AZB 605/1</v>
      </c>
      <c r="D13" s="81">
        <f>Каталог!D35</f>
        <v>2242.56</v>
      </c>
      <c r="E13" s="39" t="s">
        <v>106</v>
      </c>
      <c r="F13" s="39">
        <v>1</v>
      </c>
      <c r="G13" s="40">
        <f t="shared" si="1"/>
        <v>2242.56</v>
      </c>
      <c r="H13" s="41">
        <f>G13*F13</f>
        <v>2242.56</v>
      </c>
    </row>
    <row r="14" spans="1:8">
      <c r="A14" s="49">
        <v>3</v>
      </c>
      <c r="B14" s="54">
        <f>Каталог!B36</f>
        <v>7719002765</v>
      </c>
      <c r="C14" s="54" t="str">
        <f>Каталог!C36</f>
        <v>Концентрическая труба 80/125 2000 мм AZB 606/1</v>
      </c>
      <c r="D14" s="81">
        <f>Каталог!D36</f>
        <v>5697.92</v>
      </c>
      <c r="E14" s="39" t="s">
        <v>106</v>
      </c>
      <c r="F14" s="39">
        <v>1</v>
      </c>
      <c r="G14" s="40">
        <f t="shared" si="1"/>
        <v>5697.92</v>
      </c>
      <c r="H14" s="41">
        <f>G14*F14</f>
        <v>5697.92</v>
      </c>
    </row>
    <row r="15" spans="1:8">
      <c r="A15" s="49">
        <v>4</v>
      </c>
      <c r="B15" s="54">
        <f>Каталог!B37</f>
        <v>7719002766</v>
      </c>
      <c r="C15" s="54" t="str">
        <f>Каталог!C37</f>
        <v>Колено концентрическое 87* DN80/125 AZB 607/1</v>
      </c>
      <c r="D15" s="81">
        <f>Каталог!D37</f>
        <v>1879.04</v>
      </c>
      <c r="E15" s="39" t="s">
        <v>106</v>
      </c>
      <c r="F15" s="39">
        <v>1</v>
      </c>
      <c r="G15" s="40">
        <f t="shared" si="1"/>
        <v>1879.04</v>
      </c>
      <c r="H15" s="41">
        <f>G15*F15</f>
        <v>1879.04</v>
      </c>
    </row>
    <row r="16" spans="1:8" ht="15.75" thickBot="1">
      <c r="A16" s="42">
        <v>5</v>
      </c>
      <c r="B16" s="131">
        <f>Каталог!B22</f>
        <v>8718584845</v>
      </c>
      <c r="C16" s="131" t="str">
        <f>Каталог!C22</f>
        <v>Модуль Logamatic web KM200</v>
      </c>
      <c r="D16" s="82">
        <f>Каталог!D22</f>
        <v>16072</v>
      </c>
      <c r="E16" s="43" t="s">
        <v>106</v>
      </c>
      <c r="F16" s="43">
        <v>1</v>
      </c>
      <c r="G16" s="44">
        <f t="shared" si="1"/>
        <v>16072</v>
      </c>
      <c r="H16" s="45">
        <f>G16*F16</f>
        <v>16072</v>
      </c>
    </row>
    <row r="17" spans="1:8">
      <c r="A17" s="47" t="s">
        <v>151</v>
      </c>
      <c r="B17" s="52"/>
      <c r="C17" s="33"/>
      <c r="D17" s="78"/>
      <c r="E17" s="29"/>
      <c r="F17" s="29"/>
      <c r="G17" s="33"/>
      <c r="H17" s="33"/>
    </row>
    <row r="18" spans="1:8">
      <c r="A18" s="167" t="s">
        <v>154</v>
      </c>
      <c r="B18" s="167"/>
      <c r="C18" s="167"/>
      <c r="D18" s="167"/>
      <c r="E18" s="167"/>
      <c r="F18" s="167"/>
      <c r="G18" s="167"/>
      <c r="H18" s="167"/>
    </row>
    <row r="19" spans="1:8">
      <c r="A19" s="167"/>
      <c r="B19" s="167"/>
      <c r="C19" s="167"/>
      <c r="D19" s="167"/>
      <c r="E19" s="167"/>
      <c r="F19" s="167"/>
      <c r="G19" s="167"/>
      <c r="H19" s="167"/>
    </row>
    <row r="20" spans="1:8">
      <c r="A20" s="70"/>
      <c r="C20" s="70"/>
      <c r="E20" s="70"/>
      <c r="F20" s="70"/>
      <c r="G20" s="70"/>
      <c r="H20" s="70"/>
    </row>
    <row r="21" spans="1:8">
      <c r="A21" s="51" t="s">
        <v>152</v>
      </c>
      <c r="B21" s="52"/>
      <c r="C21" s="33"/>
      <c r="D21" s="78"/>
      <c r="E21" s="29"/>
      <c r="F21" s="29"/>
      <c r="G21" s="33"/>
      <c r="H21" s="33"/>
    </row>
    <row r="22" spans="1:8">
      <c r="A22" s="168" t="s">
        <v>153</v>
      </c>
      <c r="B22" s="168"/>
      <c r="C22" s="168"/>
      <c r="D22" s="168"/>
      <c r="E22" s="168"/>
      <c r="F22" s="168"/>
      <c r="G22" s="168"/>
      <c r="H22" s="168"/>
    </row>
    <row r="23" spans="1:8">
      <c r="A23" s="168"/>
      <c r="B23" s="168"/>
      <c r="C23" s="168"/>
      <c r="D23" s="168"/>
      <c r="E23" s="168"/>
      <c r="F23" s="168"/>
      <c r="G23" s="168"/>
      <c r="H23" s="168"/>
    </row>
    <row r="24" spans="1:8">
      <c r="A24" s="71"/>
      <c r="B24" s="71"/>
      <c r="C24" s="71"/>
      <c r="D24" s="86"/>
      <c r="E24" s="71"/>
      <c r="F24" s="71"/>
      <c r="G24" s="71"/>
      <c r="H24" s="71"/>
    </row>
  </sheetData>
  <mergeCells count="2">
    <mergeCell ref="A18:H19"/>
    <mergeCell ref="A22:H23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24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214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118" t="s">
        <v>145</v>
      </c>
      <c r="B3" s="119" t="s">
        <v>100</v>
      </c>
      <c r="C3" s="120" t="s">
        <v>101</v>
      </c>
      <c r="D3" s="121" t="s">
        <v>155</v>
      </c>
      <c r="E3" s="122" t="s">
        <v>102</v>
      </c>
      <c r="F3" s="120" t="s">
        <v>103</v>
      </c>
      <c r="G3" s="122" t="s">
        <v>146</v>
      </c>
      <c r="H3" s="123" t="s">
        <v>147</v>
      </c>
    </row>
    <row r="4" spans="1:8">
      <c r="A4" s="72">
        <v>1</v>
      </c>
      <c r="B4" s="124">
        <f>Каталог!B9</f>
        <v>7736900840</v>
      </c>
      <c r="C4" s="124" t="str">
        <f>Каталог!C9</f>
        <v>Котел Logamax plus GB172-30 iK H (черный)</v>
      </c>
      <c r="D4" s="87">
        <f>Каталог!D9</f>
        <v>93432</v>
      </c>
      <c r="E4" s="74" t="s">
        <v>106</v>
      </c>
      <c r="F4" s="74">
        <v>1</v>
      </c>
      <c r="G4" s="75">
        <f t="shared" ref="G4:G7" si="0">D4</f>
        <v>93432</v>
      </c>
      <c r="H4" s="76">
        <f>G4*F4</f>
        <v>93432</v>
      </c>
    </row>
    <row r="5" spans="1:8">
      <c r="A5" s="38">
        <v>2</v>
      </c>
      <c r="B5" s="54">
        <f>Каталог!B32</f>
        <v>7747215367</v>
      </c>
      <c r="C5" s="54" t="str">
        <f>Каталог!C32</f>
        <v>Комплект отвода дымовых газов для вывода через стену DN 80/125</v>
      </c>
      <c r="D5" s="81">
        <f>Каталог!D32</f>
        <v>12729.6</v>
      </c>
      <c r="E5" s="39" t="s">
        <v>106</v>
      </c>
      <c r="F5" s="39">
        <v>1</v>
      </c>
      <c r="G5" s="40">
        <f t="shared" si="0"/>
        <v>12729.6</v>
      </c>
      <c r="H5" s="41">
        <f>G5*F5</f>
        <v>12729.6</v>
      </c>
    </row>
    <row r="6" spans="1:8">
      <c r="A6" s="38">
        <v>3</v>
      </c>
      <c r="B6" s="54">
        <f>Каталог!B38</f>
        <v>7738111127</v>
      </c>
      <c r="C6" s="54" t="str">
        <f>Каталог!C38</f>
        <v>Пульт управления RC310</v>
      </c>
      <c r="D6" s="81">
        <f>Каталог!D38</f>
        <v>15088</v>
      </c>
      <c r="E6" s="39" t="s">
        <v>106</v>
      </c>
      <c r="F6" s="39">
        <v>1</v>
      </c>
      <c r="G6" s="40">
        <f t="shared" si="0"/>
        <v>15088</v>
      </c>
      <c r="H6" s="41">
        <f>G6*F6</f>
        <v>15088</v>
      </c>
    </row>
    <row r="7" spans="1:8" ht="15.75" thickBot="1">
      <c r="A7" s="42">
        <v>4</v>
      </c>
      <c r="B7" s="55">
        <f>Каталог!B23</f>
        <v>7738110139</v>
      </c>
      <c r="C7" s="55" t="str">
        <f>Каталог!C23</f>
        <v>Модуль MM100-C</v>
      </c>
      <c r="D7" s="82">
        <f>Каталог!D23</f>
        <v>10299</v>
      </c>
      <c r="E7" s="43" t="s">
        <v>106</v>
      </c>
      <c r="F7" s="43">
        <v>4</v>
      </c>
      <c r="G7" s="44">
        <f t="shared" si="0"/>
        <v>10299</v>
      </c>
      <c r="H7" s="45">
        <f>G7*F7</f>
        <v>41196</v>
      </c>
    </row>
    <row r="8" spans="1:8">
      <c r="A8" s="33"/>
      <c r="B8" s="52"/>
      <c r="C8" s="33"/>
      <c r="D8" s="83"/>
      <c r="E8" s="29"/>
      <c r="F8" s="30" t="s">
        <v>148</v>
      </c>
      <c r="G8" s="46"/>
      <c r="H8" s="46">
        <f>SUM(H4:H7)</f>
        <v>162445.6</v>
      </c>
    </row>
    <row r="9" spans="1:8">
      <c r="A9" s="47" t="s">
        <v>149</v>
      </c>
      <c r="B9" s="52"/>
      <c r="C9" s="29" t="s">
        <v>150</v>
      </c>
      <c r="D9" s="78"/>
      <c r="E9" s="29"/>
      <c r="F9" s="29"/>
      <c r="G9" s="33"/>
      <c r="H9" s="48"/>
    </row>
    <row r="10" spans="1:8" ht="15.75" thickBot="1">
      <c r="A10" s="33"/>
      <c r="B10" s="52"/>
      <c r="C10" s="33"/>
      <c r="D10" s="78"/>
      <c r="E10" s="29"/>
      <c r="F10" s="29"/>
      <c r="G10" s="33"/>
      <c r="H10" s="48"/>
    </row>
    <row r="11" spans="1:8" ht="34.5" thickBot="1">
      <c r="A11" s="118" t="s">
        <v>145</v>
      </c>
      <c r="B11" s="119" t="s">
        <v>100</v>
      </c>
      <c r="C11" s="120" t="s">
        <v>101</v>
      </c>
      <c r="D11" s="121" t="s">
        <v>155</v>
      </c>
      <c r="E11" s="122" t="s">
        <v>102</v>
      </c>
      <c r="F11" s="120" t="s">
        <v>103</v>
      </c>
      <c r="G11" s="122" t="s">
        <v>146</v>
      </c>
      <c r="H11" s="123" t="s">
        <v>147</v>
      </c>
    </row>
    <row r="12" spans="1:8">
      <c r="A12" s="129">
        <v>1</v>
      </c>
      <c r="B12" s="130">
        <f>Каталог!B34</f>
        <v>7719002763</v>
      </c>
      <c r="C12" s="130" t="str">
        <f>Каталог!C34</f>
        <v>Концентрическая труба 80/125 500 мм AZB 604/1</v>
      </c>
      <c r="D12" s="87">
        <f>Каталог!D34</f>
        <v>1818.24</v>
      </c>
      <c r="E12" s="74" t="s">
        <v>106</v>
      </c>
      <c r="F12" s="74">
        <v>1</v>
      </c>
      <c r="G12" s="75">
        <f t="shared" ref="G12:G16" si="1">D12</f>
        <v>1818.24</v>
      </c>
      <c r="H12" s="76">
        <f>G12*F12</f>
        <v>1818.24</v>
      </c>
    </row>
    <row r="13" spans="1:8">
      <c r="A13" s="49">
        <v>2</v>
      </c>
      <c r="B13" s="54">
        <f>Каталог!B35</f>
        <v>7719002764</v>
      </c>
      <c r="C13" s="54" t="str">
        <f>Каталог!C35</f>
        <v>Концентрическая труба 80/125 1000 мм  AZB 605/1</v>
      </c>
      <c r="D13" s="81">
        <f>Каталог!D35</f>
        <v>2242.56</v>
      </c>
      <c r="E13" s="39" t="s">
        <v>106</v>
      </c>
      <c r="F13" s="39">
        <v>1</v>
      </c>
      <c r="G13" s="40">
        <f t="shared" si="1"/>
        <v>2242.56</v>
      </c>
      <c r="H13" s="41">
        <f>G13*F13</f>
        <v>2242.56</v>
      </c>
    </row>
    <row r="14" spans="1:8">
      <c r="A14" s="49">
        <v>3</v>
      </c>
      <c r="B14" s="54">
        <f>Каталог!B36</f>
        <v>7719002765</v>
      </c>
      <c r="C14" s="54" t="str">
        <f>Каталог!C36</f>
        <v>Концентрическая труба 80/125 2000 мм AZB 606/1</v>
      </c>
      <c r="D14" s="81">
        <f>Каталог!D36</f>
        <v>5697.92</v>
      </c>
      <c r="E14" s="39" t="s">
        <v>106</v>
      </c>
      <c r="F14" s="39">
        <v>1</v>
      </c>
      <c r="G14" s="40">
        <f t="shared" si="1"/>
        <v>5697.92</v>
      </c>
      <c r="H14" s="41">
        <f>G14*F14</f>
        <v>5697.92</v>
      </c>
    </row>
    <row r="15" spans="1:8">
      <c r="A15" s="49">
        <v>4</v>
      </c>
      <c r="B15" s="54">
        <f>Каталог!B37</f>
        <v>7719002766</v>
      </c>
      <c r="C15" s="54" t="str">
        <f>Каталог!C37</f>
        <v>Колено концентрическое 87* DN80/125 AZB 607/1</v>
      </c>
      <c r="D15" s="81">
        <f>Каталог!D37</f>
        <v>1879.04</v>
      </c>
      <c r="E15" s="39" t="s">
        <v>106</v>
      </c>
      <c r="F15" s="39">
        <v>1</v>
      </c>
      <c r="G15" s="40">
        <f t="shared" si="1"/>
        <v>1879.04</v>
      </c>
      <c r="H15" s="41">
        <f>G15*F15</f>
        <v>1879.04</v>
      </c>
    </row>
    <row r="16" spans="1:8" ht="15.75" thickBot="1">
      <c r="A16" s="42">
        <v>5</v>
      </c>
      <c r="B16" s="131">
        <f>Каталог!B22</f>
        <v>8718584845</v>
      </c>
      <c r="C16" s="131" t="str">
        <f>Каталог!C22</f>
        <v>Модуль Logamatic web KM200</v>
      </c>
      <c r="D16" s="82">
        <f>Каталог!D22</f>
        <v>16072</v>
      </c>
      <c r="E16" s="43" t="s">
        <v>106</v>
      </c>
      <c r="F16" s="43">
        <v>1</v>
      </c>
      <c r="G16" s="44">
        <f t="shared" si="1"/>
        <v>16072</v>
      </c>
      <c r="H16" s="45">
        <f>G16*F16</f>
        <v>16072</v>
      </c>
    </row>
    <row r="17" spans="1:8">
      <c r="A17" s="47" t="s">
        <v>151</v>
      </c>
      <c r="B17" s="52"/>
      <c r="C17" s="33"/>
      <c r="D17" s="78"/>
      <c r="E17" s="29"/>
      <c r="F17" s="29"/>
      <c r="G17" s="33"/>
      <c r="H17" s="33"/>
    </row>
    <row r="18" spans="1:8">
      <c r="A18" s="167" t="s">
        <v>154</v>
      </c>
      <c r="B18" s="167"/>
      <c r="C18" s="167"/>
      <c r="D18" s="167"/>
      <c r="E18" s="167"/>
      <c r="F18" s="167"/>
      <c r="G18" s="167"/>
      <c r="H18" s="167"/>
    </row>
    <row r="19" spans="1:8">
      <c r="A19" s="167"/>
      <c r="B19" s="167"/>
      <c r="C19" s="167"/>
      <c r="D19" s="167"/>
      <c r="E19" s="167"/>
      <c r="F19" s="167"/>
      <c r="G19" s="167"/>
      <c r="H19" s="167"/>
    </row>
    <row r="20" spans="1:8">
      <c r="A20" s="70"/>
      <c r="C20" s="70"/>
      <c r="E20" s="70"/>
      <c r="F20" s="70"/>
      <c r="G20" s="70"/>
      <c r="H20" s="70"/>
    </row>
    <row r="21" spans="1:8">
      <c r="A21" s="51" t="s">
        <v>152</v>
      </c>
      <c r="B21" s="52"/>
      <c r="C21" s="33"/>
      <c r="D21" s="78"/>
      <c r="E21" s="29"/>
      <c r="F21" s="29"/>
      <c r="G21" s="33"/>
      <c r="H21" s="33"/>
    </row>
    <row r="22" spans="1:8">
      <c r="A22" s="168" t="s">
        <v>153</v>
      </c>
      <c r="B22" s="168"/>
      <c r="C22" s="168"/>
      <c r="D22" s="168"/>
      <c r="E22" s="168"/>
      <c r="F22" s="168"/>
      <c r="G22" s="168"/>
      <c r="H22" s="168"/>
    </row>
    <row r="23" spans="1:8">
      <c r="A23" s="168"/>
      <c r="B23" s="168"/>
      <c r="C23" s="168"/>
      <c r="D23" s="168"/>
      <c r="E23" s="168"/>
      <c r="F23" s="168"/>
      <c r="G23" s="168"/>
      <c r="H23" s="168"/>
    </row>
    <row r="24" spans="1:8">
      <c r="A24" s="71"/>
      <c r="B24" s="71"/>
      <c r="C24" s="71"/>
      <c r="D24" s="86"/>
      <c r="E24" s="71"/>
      <c r="F24" s="71"/>
      <c r="G24" s="71"/>
      <c r="H24" s="71"/>
    </row>
  </sheetData>
  <mergeCells count="2">
    <mergeCell ref="A18:H19"/>
    <mergeCell ref="A22:H23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217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Каталог!B11</f>
        <v>7736900842</v>
      </c>
      <c r="C4" s="108" t="str">
        <f>Каталог!C11</f>
        <v>Котел Logamax plus GB172-35 i H (черный)</v>
      </c>
      <c r="D4" s="80">
        <f>Каталог!D11</f>
        <v>105225</v>
      </c>
      <c r="E4" s="35" t="s">
        <v>106</v>
      </c>
      <c r="F4" s="35">
        <v>1</v>
      </c>
      <c r="G4" s="36">
        <f t="shared" ref="G4:G10" si="0">D4</f>
        <v>105225</v>
      </c>
      <c r="H4" s="37">
        <f t="shared" ref="H4:H10" si="1">G4*F4</f>
        <v>105225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Каталог!B27</f>
        <v>7736701045</v>
      </c>
      <c r="C10" s="55" t="str">
        <f>Каталог!C27</f>
        <v>Регулятор Logamatic TC100</v>
      </c>
      <c r="D10" s="82">
        <f>Каталог!D27</f>
        <v>17646</v>
      </c>
      <c r="E10" s="43" t="s">
        <v>106</v>
      </c>
      <c r="F10" s="43">
        <v>1</v>
      </c>
      <c r="G10" s="44">
        <f t="shared" si="0"/>
        <v>17646</v>
      </c>
      <c r="H10" s="45">
        <f t="shared" si="1"/>
        <v>17646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194960.80000000002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49">
        <v>1</v>
      </c>
      <c r="B15" s="53">
        <f>Каталог!B34</f>
        <v>7719002763</v>
      </c>
      <c r="C15" s="53" t="str">
        <f>Каталог!C34</f>
        <v>Концентрическая труба 80/125 500 мм AZB 604/1</v>
      </c>
      <c r="D15" s="80">
        <f>Каталог!D34</f>
        <v>1818.24</v>
      </c>
      <c r="E15" s="39" t="s">
        <v>106</v>
      </c>
      <c r="F15" s="39">
        <v>1</v>
      </c>
      <c r="G15" s="40">
        <f t="shared" ref="G15:G18" si="2">D15</f>
        <v>1818.24</v>
      </c>
      <c r="H15" s="41">
        <f>G15*F15</f>
        <v>1818.24</v>
      </c>
    </row>
    <row r="16" spans="1:8">
      <c r="A16" s="49">
        <v>2</v>
      </c>
      <c r="B16" s="53">
        <f>Каталог!B35</f>
        <v>7719002764</v>
      </c>
      <c r="C16" s="53" t="str">
        <f>Каталог!C35</f>
        <v>Концентрическая труба 80/125 1000 мм  AZB 605/1</v>
      </c>
      <c r="D16" s="80">
        <f>Каталог!D35</f>
        <v>2242.56</v>
      </c>
      <c r="E16" s="39" t="s">
        <v>106</v>
      </c>
      <c r="F16" s="39">
        <v>1</v>
      </c>
      <c r="G16" s="40">
        <f t="shared" si="2"/>
        <v>2242.56</v>
      </c>
      <c r="H16" s="41">
        <f>G16*F16</f>
        <v>2242.56</v>
      </c>
    </row>
    <row r="17" spans="1:8">
      <c r="A17" s="49">
        <v>3</v>
      </c>
      <c r="B17" s="53">
        <f>Каталог!B36</f>
        <v>7719002765</v>
      </c>
      <c r="C17" s="53" t="str">
        <f>Каталог!C36</f>
        <v>Концентрическая труба 80/125 2000 мм AZB 606/1</v>
      </c>
      <c r="D17" s="80">
        <f>Каталог!D36</f>
        <v>5697.92</v>
      </c>
      <c r="E17" s="39" t="s">
        <v>106</v>
      </c>
      <c r="F17" s="39">
        <v>1</v>
      </c>
      <c r="G17" s="40">
        <f t="shared" si="2"/>
        <v>5697.92</v>
      </c>
      <c r="H17" s="41">
        <f>G17*F17</f>
        <v>5697.92</v>
      </c>
    </row>
    <row r="18" spans="1:8" ht="15.75" thickBot="1">
      <c r="A18" s="63">
        <v>4</v>
      </c>
      <c r="B18" s="64">
        <f>Каталог!B37</f>
        <v>7719002766</v>
      </c>
      <c r="C18" s="64" t="str">
        <f>Каталог!C37</f>
        <v>Колено концентрическое 87* DN80/125 AZB 607/1</v>
      </c>
      <c r="D18" s="84">
        <f>Каталог!D37</f>
        <v>1879.04</v>
      </c>
      <c r="E18" s="43" t="s">
        <v>106</v>
      </c>
      <c r="F18" s="43">
        <v>1</v>
      </c>
      <c r="G18" s="44">
        <f t="shared" si="2"/>
        <v>1879.04</v>
      </c>
      <c r="H18" s="45">
        <f>G18*F18</f>
        <v>1879.04</v>
      </c>
    </row>
    <row r="19" spans="1:8">
      <c r="A19" s="33"/>
      <c r="B19" s="52"/>
      <c r="C19" s="33"/>
      <c r="D19" s="78"/>
      <c r="E19" s="29"/>
      <c r="F19" s="29"/>
      <c r="G19" s="33"/>
      <c r="H19" s="33"/>
    </row>
    <row r="20" spans="1:8">
      <c r="A20" s="47" t="s">
        <v>151</v>
      </c>
      <c r="B20" s="52"/>
      <c r="C20" s="33"/>
      <c r="D20" s="78"/>
      <c r="E20" s="29"/>
      <c r="F20" s="29"/>
      <c r="G20" s="33"/>
      <c r="H20" s="33"/>
    </row>
    <row r="21" spans="1:8">
      <c r="A21" s="167" t="s">
        <v>154</v>
      </c>
      <c r="B21" s="167"/>
      <c r="C21" s="167"/>
      <c r="D21" s="167"/>
      <c r="E21" s="167"/>
      <c r="F21" s="167"/>
      <c r="G21" s="167"/>
      <c r="H21" s="167"/>
    </row>
    <row r="22" spans="1:8">
      <c r="A22" s="167"/>
      <c r="B22" s="167"/>
      <c r="C22" s="167"/>
      <c r="D22" s="167"/>
      <c r="E22" s="167"/>
      <c r="F22" s="167"/>
      <c r="G22" s="167"/>
      <c r="H22" s="167"/>
    </row>
    <row r="23" spans="1:8">
      <c r="A23" s="70"/>
      <c r="C23" s="70"/>
      <c r="E23" s="70"/>
      <c r="F23" s="70"/>
      <c r="G23" s="70"/>
      <c r="H23" s="70"/>
    </row>
    <row r="24" spans="1:8">
      <c r="A24" s="51" t="s">
        <v>152</v>
      </c>
      <c r="B24" s="52"/>
      <c r="C24" s="33"/>
      <c r="D24" s="78"/>
      <c r="E24" s="29"/>
      <c r="F24" s="29"/>
      <c r="G24" s="33"/>
      <c r="H24" s="33"/>
    </row>
    <row r="25" spans="1:8">
      <c r="A25" s="168" t="s">
        <v>153</v>
      </c>
      <c r="B25" s="168"/>
      <c r="C25" s="168"/>
      <c r="D25" s="168"/>
      <c r="E25" s="168"/>
      <c r="F25" s="168"/>
      <c r="G25" s="168"/>
      <c r="H25" s="168"/>
    </row>
    <row r="26" spans="1:8">
      <c r="A26" s="168"/>
      <c r="B26" s="168"/>
      <c r="C26" s="168"/>
      <c r="D26" s="168"/>
      <c r="E26" s="168"/>
      <c r="F26" s="168"/>
      <c r="G26" s="168"/>
      <c r="H26" s="168"/>
    </row>
    <row r="27" spans="1:8">
      <c r="A27" s="71"/>
      <c r="B27" s="71"/>
      <c r="C27" s="71"/>
      <c r="D27" s="86"/>
      <c r="E27" s="71"/>
      <c r="F27" s="71"/>
      <c r="G27" s="71"/>
      <c r="H27" s="71"/>
    </row>
  </sheetData>
  <mergeCells count="2">
    <mergeCell ref="A21:H22"/>
    <mergeCell ref="A25:H26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216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Каталог!B11</f>
        <v>7736900842</v>
      </c>
      <c r="C4" s="108" t="str">
        <f>Каталог!C11</f>
        <v>Котел Logamax plus GB172-35 i H (черный)</v>
      </c>
      <c r="D4" s="80">
        <f>Каталог!D11</f>
        <v>105225</v>
      </c>
      <c r="E4" s="35" t="s">
        <v>106</v>
      </c>
      <c r="F4" s="35">
        <v>1</v>
      </c>
      <c r="G4" s="36">
        <f t="shared" ref="G4:G10" si="0">D4</f>
        <v>105225</v>
      </c>
      <c r="H4" s="37">
        <f t="shared" ref="H4:H10" si="1">G4*F4</f>
        <v>105225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Каталог!B25</f>
        <v>7738110073</v>
      </c>
      <c r="C10" s="55" t="str">
        <f>Каталог!C25</f>
        <v>Пульт управления RC200</v>
      </c>
      <c r="D10" s="82">
        <f>Каталог!D25</f>
        <v>7741</v>
      </c>
      <c r="E10" s="43" t="s">
        <v>106</v>
      </c>
      <c r="F10" s="43">
        <v>1</v>
      </c>
      <c r="G10" s="44">
        <f t="shared" si="0"/>
        <v>7741</v>
      </c>
      <c r="H10" s="45">
        <f t="shared" si="1"/>
        <v>7741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185055.80000000002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49">
        <v>1</v>
      </c>
      <c r="B15" s="53">
        <f>Каталог!B34</f>
        <v>7719002763</v>
      </c>
      <c r="C15" s="53" t="str">
        <f>Каталог!C34</f>
        <v>Концентрическая труба 80/125 500 мм AZB 604/1</v>
      </c>
      <c r="D15" s="80">
        <f>Каталог!D34</f>
        <v>1818.24</v>
      </c>
      <c r="E15" s="39" t="s">
        <v>106</v>
      </c>
      <c r="F15" s="39">
        <v>1</v>
      </c>
      <c r="G15" s="40">
        <f t="shared" ref="G15:G18" si="2">D15</f>
        <v>1818.24</v>
      </c>
      <c r="H15" s="41">
        <f>G15*F15</f>
        <v>1818.24</v>
      </c>
    </row>
    <row r="16" spans="1:8">
      <c r="A16" s="49">
        <v>2</v>
      </c>
      <c r="B16" s="53">
        <f>Каталог!B35</f>
        <v>7719002764</v>
      </c>
      <c r="C16" s="53" t="str">
        <f>Каталог!C35</f>
        <v>Концентрическая труба 80/125 1000 мм  AZB 605/1</v>
      </c>
      <c r="D16" s="80">
        <f>Каталог!D35</f>
        <v>2242.56</v>
      </c>
      <c r="E16" s="39" t="s">
        <v>106</v>
      </c>
      <c r="F16" s="39">
        <v>1</v>
      </c>
      <c r="G16" s="40">
        <f t="shared" si="2"/>
        <v>2242.56</v>
      </c>
      <c r="H16" s="41">
        <f>G16*F16</f>
        <v>2242.56</v>
      </c>
    </row>
    <row r="17" spans="1:8">
      <c r="A17" s="49">
        <v>3</v>
      </c>
      <c r="B17" s="53">
        <f>Каталог!B36</f>
        <v>7719002765</v>
      </c>
      <c r="C17" s="53" t="str">
        <f>Каталог!C36</f>
        <v>Концентрическая труба 80/125 2000 мм AZB 606/1</v>
      </c>
      <c r="D17" s="80">
        <f>Каталог!D36</f>
        <v>5697.92</v>
      </c>
      <c r="E17" s="39" t="s">
        <v>106</v>
      </c>
      <c r="F17" s="39">
        <v>1</v>
      </c>
      <c r="G17" s="40">
        <f t="shared" si="2"/>
        <v>5697.92</v>
      </c>
      <c r="H17" s="41">
        <f>G17*F17</f>
        <v>5697.92</v>
      </c>
    </row>
    <row r="18" spans="1:8" ht="15.75" thickBot="1">
      <c r="A18" s="63">
        <v>4</v>
      </c>
      <c r="B18" s="64">
        <f>Каталог!B37</f>
        <v>7719002766</v>
      </c>
      <c r="C18" s="64" t="str">
        <f>Каталог!C37</f>
        <v>Колено концентрическое 87* DN80/125 AZB 607/1</v>
      </c>
      <c r="D18" s="84">
        <f>Каталог!D37</f>
        <v>1879.04</v>
      </c>
      <c r="E18" s="43" t="s">
        <v>106</v>
      </c>
      <c r="F18" s="43">
        <v>1</v>
      </c>
      <c r="G18" s="44">
        <f t="shared" si="2"/>
        <v>1879.04</v>
      </c>
      <c r="H18" s="45">
        <f>G18*F18</f>
        <v>1879.04</v>
      </c>
    </row>
    <row r="19" spans="1:8">
      <c r="A19" s="33"/>
      <c r="B19" s="52"/>
      <c r="C19" s="33"/>
      <c r="D19" s="78"/>
      <c r="E19" s="29"/>
      <c r="F19" s="29"/>
      <c r="G19" s="33"/>
      <c r="H19" s="33"/>
    </row>
    <row r="20" spans="1:8">
      <c r="A20" s="47" t="s">
        <v>151</v>
      </c>
      <c r="B20" s="52"/>
      <c r="C20" s="33"/>
      <c r="D20" s="78"/>
      <c r="E20" s="29"/>
      <c r="F20" s="29"/>
      <c r="G20" s="33"/>
      <c r="H20" s="33"/>
    </row>
    <row r="21" spans="1:8">
      <c r="A21" s="167" t="s">
        <v>154</v>
      </c>
      <c r="B21" s="167"/>
      <c r="C21" s="167"/>
      <c r="D21" s="167"/>
      <c r="E21" s="167"/>
      <c r="F21" s="167"/>
      <c r="G21" s="167"/>
      <c r="H21" s="167"/>
    </row>
    <row r="22" spans="1:8">
      <c r="A22" s="167"/>
      <c r="B22" s="167"/>
      <c r="C22" s="167"/>
      <c r="D22" s="167"/>
      <c r="E22" s="167"/>
      <c r="F22" s="167"/>
      <c r="G22" s="167"/>
      <c r="H22" s="167"/>
    </row>
    <row r="23" spans="1:8">
      <c r="A23" s="70"/>
      <c r="C23" s="70"/>
      <c r="E23" s="70"/>
      <c r="F23" s="70"/>
      <c r="G23" s="70"/>
      <c r="H23" s="70"/>
    </row>
    <row r="24" spans="1:8">
      <c r="A24" s="51" t="s">
        <v>152</v>
      </c>
      <c r="B24" s="52"/>
      <c r="C24" s="33"/>
      <c r="D24" s="78"/>
      <c r="E24" s="29"/>
      <c r="F24" s="29"/>
      <c r="G24" s="33"/>
      <c r="H24" s="33"/>
    </row>
    <row r="25" spans="1:8">
      <c r="A25" s="168" t="s">
        <v>153</v>
      </c>
      <c r="B25" s="168"/>
      <c r="C25" s="168"/>
      <c r="D25" s="168"/>
      <c r="E25" s="168"/>
      <c r="F25" s="168"/>
      <c r="G25" s="168"/>
      <c r="H25" s="168"/>
    </row>
    <row r="26" spans="1:8">
      <c r="A26" s="168"/>
      <c r="B26" s="168"/>
      <c r="C26" s="168"/>
      <c r="D26" s="168"/>
      <c r="E26" s="168"/>
      <c r="F26" s="168"/>
      <c r="G26" s="168"/>
      <c r="H26" s="168"/>
    </row>
    <row r="27" spans="1:8">
      <c r="A27" s="71"/>
      <c r="B27" s="71"/>
      <c r="C27" s="71"/>
      <c r="D27" s="86"/>
      <c r="E27" s="71"/>
      <c r="F27" s="71"/>
      <c r="G27" s="71"/>
      <c r="H27" s="71"/>
    </row>
  </sheetData>
  <mergeCells count="2">
    <mergeCell ref="A21:H22"/>
    <mergeCell ref="A25:H26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215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Каталог!B11</f>
        <v>7736900842</v>
      </c>
      <c r="C4" s="108" t="str">
        <f>Каталог!C11</f>
        <v>Котел Logamax plus GB172-35 i H (черный)</v>
      </c>
      <c r="D4" s="80">
        <f>Каталог!D11</f>
        <v>105225</v>
      </c>
      <c r="E4" s="35" t="s">
        <v>106</v>
      </c>
      <c r="F4" s="35">
        <v>1</v>
      </c>
      <c r="G4" s="36">
        <f t="shared" ref="G4:G11" si="0">D4</f>
        <v>105225</v>
      </c>
      <c r="H4" s="37">
        <f t="shared" ref="H4:H11" si="1">G4*F4</f>
        <v>105225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2</v>
      </c>
      <c r="G11" s="44">
        <f t="shared" si="0"/>
        <v>10299</v>
      </c>
      <c r="H11" s="45">
        <f t="shared" si="1"/>
        <v>20598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213000.80000000002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19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ref="G20" si="3">D20</f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160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73">
        <f>Каталог!B2</f>
        <v>7736901201</v>
      </c>
      <c r="C4" s="16" t="str">
        <f>Каталог!C2</f>
        <v>Котел настенный газовый конденсационный одноконутрный GB062-14</v>
      </c>
      <c r="D4" s="87">
        <f>Каталог!D2</f>
        <v>64350</v>
      </c>
      <c r="E4" s="74" t="s">
        <v>106</v>
      </c>
      <c r="F4" s="74">
        <v>1</v>
      </c>
      <c r="G4" s="75">
        <f t="shared" ref="G4:G11" si="0">D4</f>
        <v>64350</v>
      </c>
      <c r="H4" s="76">
        <f t="shared" ref="H4:H11" si="1">G4*F4</f>
        <v>64350</v>
      </c>
    </row>
    <row r="5" spans="1:8">
      <c r="A5" s="38">
        <v>2</v>
      </c>
      <c r="B5" s="54">
        <f>Каталог!B15</f>
        <v>8718542406</v>
      </c>
      <c r="C5" s="54" t="str">
        <f>Каталог!C15</f>
        <v>Бак-водонагреватель Logalux S120/5 W белый</v>
      </c>
      <c r="D5" s="81">
        <f>Каталог!D15</f>
        <v>38888</v>
      </c>
      <c r="E5" s="39" t="s">
        <v>106</v>
      </c>
      <c r="F5" s="39">
        <v>1</v>
      </c>
      <c r="G5" s="40">
        <f t="shared" si="0"/>
        <v>38888</v>
      </c>
      <c r="H5" s="41">
        <f t="shared" si="1"/>
        <v>38888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Каталог!B20</f>
        <v>63012831</v>
      </c>
      <c r="C7" s="54" t="str">
        <f>Каталог!C20</f>
        <v>Датчик температуры бака-в/н AS1.6</v>
      </c>
      <c r="D7" s="81">
        <f>Каталог!D20</f>
        <v>2112</v>
      </c>
      <c r="E7" s="39" t="s">
        <v>106</v>
      </c>
      <c r="F7" s="39">
        <v>1</v>
      </c>
      <c r="G7" s="40">
        <f t="shared" si="0"/>
        <v>2112</v>
      </c>
      <c r="H7" s="41">
        <f t="shared" si="1"/>
        <v>2112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Каталог!B28</f>
        <v>81146070</v>
      </c>
      <c r="C9" s="54" t="str">
        <f>Каталог!C28</f>
        <v>Мембранный бак д/систем гор. водоснабжения DE 12/10, G ¾, синий</v>
      </c>
      <c r="D9" s="81">
        <f>Каталог!D28</f>
        <v>3840</v>
      </c>
      <c r="E9" s="39" t="s">
        <v>106</v>
      </c>
      <c r="F9" s="39">
        <v>1</v>
      </c>
      <c r="G9" s="40">
        <f t="shared" si="0"/>
        <v>3840</v>
      </c>
      <c r="H9" s="41">
        <f t="shared" si="1"/>
        <v>3840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4</v>
      </c>
      <c r="G11" s="44">
        <f t="shared" si="0"/>
        <v>10299</v>
      </c>
      <c r="H11" s="45">
        <f t="shared" si="1"/>
        <v>41196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178654.16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127"/>
      <c r="B22" s="115"/>
      <c r="C22" s="115"/>
      <c r="D22" s="83"/>
      <c r="E22" s="116"/>
      <c r="F22" s="116"/>
      <c r="G22" s="117"/>
      <c r="H22" s="117"/>
    </row>
    <row r="23" spans="1:8">
      <c r="A23" s="47" t="s">
        <v>151</v>
      </c>
      <c r="B23" s="52"/>
      <c r="C23" s="33"/>
      <c r="D23" s="78"/>
      <c r="E23" s="29"/>
      <c r="F23" s="29"/>
      <c r="G23" s="33"/>
      <c r="H23" s="33"/>
    </row>
    <row r="24" spans="1:8" ht="15" customHeight="1">
      <c r="A24" s="167" t="s">
        <v>154</v>
      </c>
      <c r="B24" s="167"/>
      <c r="C24" s="167"/>
      <c r="D24" s="167"/>
      <c r="E24" s="167"/>
      <c r="F24" s="167"/>
      <c r="G24" s="167"/>
      <c r="H24" s="167"/>
    </row>
    <row r="25" spans="1:8">
      <c r="A25" s="167"/>
      <c r="B25" s="167"/>
      <c r="C25" s="167"/>
      <c r="D25" s="167"/>
      <c r="E25" s="167"/>
      <c r="F25" s="167"/>
      <c r="G25" s="167"/>
      <c r="H25" s="167"/>
    </row>
    <row r="26" spans="1:8">
      <c r="A26" s="70"/>
      <c r="C26" s="70"/>
      <c r="E26" s="70"/>
      <c r="F26" s="70"/>
      <c r="G26" s="70"/>
      <c r="H26" s="70"/>
    </row>
    <row r="27" spans="1:8">
      <c r="A27" s="51" t="s">
        <v>152</v>
      </c>
      <c r="B27" s="52"/>
      <c r="C27" s="33"/>
      <c r="D27" s="78"/>
      <c r="E27" s="29"/>
      <c r="F27" s="29"/>
      <c r="G27" s="33"/>
      <c r="H27" s="33"/>
    </row>
    <row r="28" spans="1:8" ht="15" customHeight="1">
      <c r="A28" s="168" t="s">
        <v>153</v>
      </c>
      <c r="B28" s="168"/>
      <c r="C28" s="168"/>
      <c r="D28" s="168"/>
      <c r="E28" s="168"/>
      <c r="F28" s="168"/>
      <c r="G28" s="168"/>
      <c r="H28" s="168"/>
    </row>
    <row r="29" spans="1:8">
      <c r="A29" s="168"/>
      <c r="B29" s="168"/>
      <c r="C29" s="168"/>
      <c r="D29" s="168"/>
      <c r="E29" s="168"/>
      <c r="F29" s="168"/>
      <c r="G29" s="168"/>
      <c r="H29" s="168"/>
    </row>
    <row r="30" spans="1:8">
      <c r="A30" s="71"/>
      <c r="B30" s="71"/>
      <c r="C30" s="71"/>
      <c r="D30" s="86"/>
      <c r="E30" s="71"/>
      <c r="F30" s="71"/>
      <c r="G30" s="71"/>
      <c r="H30" s="71"/>
    </row>
  </sheetData>
  <mergeCells count="2">
    <mergeCell ref="A24:H25"/>
    <mergeCell ref="A28:H29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218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Каталог!B11</f>
        <v>7736900842</v>
      </c>
      <c r="C4" s="108" t="str">
        <f>Каталог!C11</f>
        <v>Котел Logamax plus GB172-35 i H (черный)</v>
      </c>
      <c r="D4" s="80">
        <f>Каталог!D11</f>
        <v>105225</v>
      </c>
      <c r="E4" s="35" t="s">
        <v>106</v>
      </c>
      <c r="F4" s="35">
        <v>1</v>
      </c>
      <c r="G4" s="36">
        <f t="shared" ref="G4:G11" si="0">D4</f>
        <v>105225</v>
      </c>
      <c r="H4" s="37">
        <f t="shared" ref="H4:H11" si="1">G4*F4</f>
        <v>105225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3</v>
      </c>
      <c r="G11" s="44">
        <f t="shared" si="0"/>
        <v>10299</v>
      </c>
      <c r="H11" s="45">
        <f t="shared" si="1"/>
        <v>30897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223299.80000000002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219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Каталог!B11</f>
        <v>7736900842</v>
      </c>
      <c r="C4" s="108" t="str">
        <f>Каталог!C11</f>
        <v>Котел Logamax plus GB172-35 i H (черный)</v>
      </c>
      <c r="D4" s="80">
        <f>Каталог!D11</f>
        <v>105225</v>
      </c>
      <c r="E4" s="35" t="s">
        <v>106</v>
      </c>
      <c r="F4" s="35">
        <v>1</v>
      </c>
      <c r="G4" s="36">
        <f t="shared" ref="G4:G11" si="0">D4</f>
        <v>105225</v>
      </c>
      <c r="H4" s="37">
        <f t="shared" ref="H4:H11" si="1">G4*F4</f>
        <v>105225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4</v>
      </c>
      <c r="G11" s="44">
        <f t="shared" si="0"/>
        <v>10299</v>
      </c>
      <c r="H11" s="45">
        <f t="shared" si="1"/>
        <v>41196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233598.80000000002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220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Каталог!B11</f>
        <v>7736900842</v>
      </c>
      <c r="C4" s="108" t="str">
        <f>Каталог!C11</f>
        <v>Котел Logamax plus GB172-35 i H (черный)</v>
      </c>
      <c r="D4" s="80">
        <f>Каталог!D11</f>
        <v>105225</v>
      </c>
      <c r="E4" s="35" t="s">
        <v>106</v>
      </c>
      <c r="F4" s="35">
        <v>1</v>
      </c>
      <c r="G4" s="36">
        <f t="shared" ref="G4:G10" si="0">D4</f>
        <v>105225</v>
      </c>
      <c r="H4" s="37">
        <f t="shared" ref="H4:H10" si="1">G4*F4</f>
        <v>105225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Каталог!B27</f>
        <v>7736701045</v>
      </c>
      <c r="C10" s="55" t="str">
        <f>Каталог!C27</f>
        <v>Регулятор Logamatic TC100</v>
      </c>
      <c r="D10" s="82">
        <f>Каталог!D27</f>
        <v>17646</v>
      </c>
      <c r="E10" s="43" t="s">
        <v>106</v>
      </c>
      <c r="F10" s="43">
        <v>1</v>
      </c>
      <c r="G10" s="44">
        <f t="shared" si="0"/>
        <v>17646</v>
      </c>
      <c r="H10" s="45">
        <f t="shared" si="1"/>
        <v>17646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199624.28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49">
        <v>1</v>
      </c>
      <c r="B15" s="53">
        <f>Каталог!B34</f>
        <v>7719002763</v>
      </c>
      <c r="C15" s="53" t="str">
        <f>Каталог!C34</f>
        <v>Концентрическая труба 80/125 500 мм AZB 604/1</v>
      </c>
      <c r="D15" s="80">
        <f>Каталог!D34</f>
        <v>1818.24</v>
      </c>
      <c r="E15" s="39" t="s">
        <v>106</v>
      </c>
      <c r="F15" s="39">
        <v>1</v>
      </c>
      <c r="G15" s="40">
        <f t="shared" ref="G15:G18" si="2">D15</f>
        <v>1818.24</v>
      </c>
      <c r="H15" s="41">
        <f>G15*F15</f>
        <v>1818.24</v>
      </c>
    </row>
    <row r="16" spans="1:8">
      <c r="A16" s="49">
        <v>2</v>
      </c>
      <c r="B16" s="53">
        <f>Каталог!B35</f>
        <v>7719002764</v>
      </c>
      <c r="C16" s="53" t="str">
        <f>Каталог!C35</f>
        <v>Концентрическая труба 80/125 1000 мм  AZB 605/1</v>
      </c>
      <c r="D16" s="80">
        <f>Каталог!D35</f>
        <v>2242.56</v>
      </c>
      <c r="E16" s="39" t="s">
        <v>106</v>
      </c>
      <c r="F16" s="39">
        <v>1</v>
      </c>
      <c r="G16" s="40">
        <f t="shared" si="2"/>
        <v>2242.56</v>
      </c>
      <c r="H16" s="41">
        <f>G16*F16</f>
        <v>2242.56</v>
      </c>
    </row>
    <row r="17" spans="1:8">
      <c r="A17" s="49">
        <v>3</v>
      </c>
      <c r="B17" s="53">
        <f>Каталог!B36</f>
        <v>7719002765</v>
      </c>
      <c r="C17" s="53" t="str">
        <f>Каталог!C36</f>
        <v>Концентрическая труба 80/125 2000 мм AZB 606/1</v>
      </c>
      <c r="D17" s="80">
        <f>Каталог!D36</f>
        <v>5697.92</v>
      </c>
      <c r="E17" s="39" t="s">
        <v>106</v>
      </c>
      <c r="F17" s="39">
        <v>1</v>
      </c>
      <c r="G17" s="40">
        <f t="shared" si="2"/>
        <v>5697.92</v>
      </c>
      <c r="H17" s="41">
        <f>G17*F17</f>
        <v>5697.92</v>
      </c>
    </row>
    <row r="18" spans="1:8" ht="15.75" thickBot="1">
      <c r="A18" s="63">
        <v>4</v>
      </c>
      <c r="B18" s="64">
        <f>Каталог!B37</f>
        <v>7719002766</v>
      </c>
      <c r="C18" s="64" t="str">
        <f>Каталог!C37</f>
        <v>Колено концентрическое 87* DN80/125 AZB 607/1</v>
      </c>
      <c r="D18" s="84">
        <f>Каталог!D37</f>
        <v>1879.04</v>
      </c>
      <c r="E18" s="43" t="s">
        <v>106</v>
      </c>
      <c r="F18" s="43">
        <v>1</v>
      </c>
      <c r="G18" s="44">
        <f t="shared" si="2"/>
        <v>1879.04</v>
      </c>
      <c r="H18" s="45">
        <f>G18*F18</f>
        <v>1879.04</v>
      </c>
    </row>
    <row r="19" spans="1:8">
      <c r="A19" s="33"/>
      <c r="B19" s="52"/>
      <c r="C19" s="33"/>
      <c r="D19" s="78"/>
      <c r="E19" s="29"/>
      <c r="F19" s="29"/>
      <c r="G19" s="33"/>
      <c r="H19" s="33"/>
    </row>
    <row r="20" spans="1:8">
      <c r="A20" s="47" t="s">
        <v>151</v>
      </c>
      <c r="B20" s="52"/>
      <c r="C20" s="33"/>
      <c r="D20" s="78"/>
      <c r="E20" s="29"/>
      <c r="F20" s="29"/>
      <c r="G20" s="33"/>
      <c r="H20" s="33"/>
    </row>
    <row r="21" spans="1:8">
      <c r="A21" s="167" t="s">
        <v>154</v>
      </c>
      <c r="B21" s="167"/>
      <c r="C21" s="167"/>
      <c r="D21" s="167"/>
      <c r="E21" s="167"/>
      <c r="F21" s="167"/>
      <c r="G21" s="167"/>
      <c r="H21" s="167"/>
    </row>
    <row r="22" spans="1:8">
      <c r="A22" s="167"/>
      <c r="B22" s="167"/>
      <c r="C22" s="167"/>
      <c r="D22" s="167"/>
      <c r="E22" s="167"/>
      <c r="F22" s="167"/>
      <c r="G22" s="167"/>
      <c r="H22" s="167"/>
    </row>
    <row r="23" spans="1:8">
      <c r="A23" s="70"/>
      <c r="C23" s="70"/>
      <c r="E23" s="70"/>
      <c r="F23" s="70"/>
      <c r="G23" s="70"/>
      <c r="H23" s="70"/>
    </row>
    <row r="24" spans="1:8">
      <c r="A24" s="51" t="s">
        <v>152</v>
      </c>
      <c r="B24" s="52"/>
      <c r="C24" s="33"/>
      <c r="D24" s="78"/>
      <c r="E24" s="29"/>
      <c r="F24" s="29"/>
      <c r="G24" s="33"/>
      <c r="H24" s="33"/>
    </row>
    <row r="25" spans="1:8">
      <c r="A25" s="168" t="s">
        <v>153</v>
      </c>
      <c r="B25" s="168"/>
      <c r="C25" s="168"/>
      <c r="D25" s="168"/>
      <c r="E25" s="168"/>
      <c r="F25" s="168"/>
      <c r="G25" s="168"/>
      <c r="H25" s="168"/>
    </row>
    <row r="26" spans="1:8">
      <c r="A26" s="168"/>
      <c r="B26" s="168"/>
      <c r="C26" s="168"/>
      <c r="D26" s="168"/>
      <c r="E26" s="168"/>
      <c r="F26" s="168"/>
      <c r="G26" s="168"/>
      <c r="H26" s="168"/>
    </row>
    <row r="27" spans="1:8">
      <c r="A27" s="71"/>
      <c r="B27" s="71"/>
      <c r="C27" s="71"/>
      <c r="D27" s="86"/>
      <c r="E27" s="71"/>
      <c r="F27" s="71"/>
      <c r="G27" s="71"/>
      <c r="H27" s="71"/>
    </row>
  </sheetData>
  <mergeCells count="2">
    <mergeCell ref="A21:H22"/>
    <mergeCell ref="A25:H26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221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Каталог!B11</f>
        <v>7736900842</v>
      </c>
      <c r="C4" s="108" t="str">
        <f>Каталог!C11</f>
        <v>Котел Logamax plus GB172-35 i H (черный)</v>
      </c>
      <c r="D4" s="80">
        <f>Каталог!D11</f>
        <v>105225</v>
      </c>
      <c r="E4" s="35" t="s">
        <v>106</v>
      </c>
      <c r="F4" s="35">
        <v>1</v>
      </c>
      <c r="G4" s="36">
        <f t="shared" ref="G4:G10" si="0">D4</f>
        <v>105225</v>
      </c>
      <c r="H4" s="37">
        <f t="shared" ref="H4:H10" si="1">G4*F4</f>
        <v>105225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Каталог!B25</f>
        <v>7738110073</v>
      </c>
      <c r="C10" s="55" t="str">
        <f>Каталог!C25</f>
        <v>Пульт управления RC200</v>
      </c>
      <c r="D10" s="82">
        <f>Каталог!D25</f>
        <v>7741</v>
      </c>
      <c r="E10" s="43" t="s">
        <v>106</v>
      </c>
      <c r="F10" s="43">
        <v>1</v>
      </c>
      <c r="G10" s="44">
        <f t="shared" si="0"/>
        <v>7741</v>
      </c>
      <c r="H10" s="45">
        <f t="shared" si="1"/>
        <v>7741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189719.28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49">
        <v>1</v>
      </c>
      <c r="B15" s="53">
        <f>Каталог!B34</f>
        <v>7719002763</v>
      </c>
      <c r="C15" s="53" t="str">
        <f>Каталог!C34</f>
        <v>Концентрическая труба 80/125 500 мм AZB 604/1</v>
      </c>
      <c r="D15" s="80">
        <f>Каталог!D34</f>
        <v>1818.24</v>
      </c>
      <c r="E15" s="39" t="s">
        <v>106</v>
      </c>
      <c r="F15" s="39">
        <v>1</v>
      </c>
      <c r="G15" s="40">
        <f t="shared" ref="G15:G18" si="2">D15</f>
        <v>1818.24</v>
      </c>
      <c r="H15" s="41">
        <f>G15*F15</f>
        <v>1818.24</v>
      </c>
    </row>
    <row r="16" spans="1:8">
      <c r="A16" s="49">
        <v>2</v>
      </c>
      <c r="B16" s="53">
        <f>Каталог!B35</f>
        <v>7719002764</v>
      </c>
      <c r="C16" s="53" t="str">
        <f>Каталог!C35</f>
        <v>Концентрическая труба 80/125 1000 мм  AZB 605/1</v>
      </c>
      <c r="D16" s="80">
        <f>Каталог!D35</f>
        <v>2242.56</v>
      </c>
      <c r="E16" s="39" t="s">
        <v>106</v>
      </c>
      <c r="F16" s="39">
        <v>1</v>
      </c>
      <c r="G16" s="40">
        <f t="shared" si="2"/>
        <v>2242.56</v>
      </c>
      <c r="H16" s="41">
        <f>G16*F16</f>
        <v>2242.56</v>
      </c>
    </row>
    <row r="17" spans="1:8">
      <c r="A17" s="49">
        <v>3</v>
      </c>
      <c r="B17" s="53">
        <f>Каталог!B36</f>
        <v>7719002765</v>
      </c>
      <c r="C17" s="53" t="str">
        <f>Каталог!C36</f>
        <v>Концентрическая труба 80/125 2000 мм AZB 606/1</v>
      </c>
      <c r="D17" s="80">
        <f>Каталог!D36</f>
        <v>5697.92</v>
      </c>
      <c r="E17" s="39" t="s">
        <v>106</v>
      </c>
      <c r="F17" s="39">
        <v>1</v>
      </c>
      <c r="G17" s="40">
        <f t="shared" si="2"/>
        <v>5697.92</v>
      </c>
      <c r="H17" s="41">
        <f>G17*F17</f>
        <v>5697.92</v>
      </c>
    </row>
    <row r="18" spans="1:8" ht="15.75" thickBot="1">
      <c r="A18" s="63">
        <v>4</v>
      </c>
      <c r="B18" s="64">
        <f>Каталог!B37</f>
        <v>7719002766</v>
      </c>
      <c r="C18" s="64" t="str">
        <f>Каталог!C37</f>
        <v>Колено концентрическое 87* DN80/125 AZB 607/1</v>
      </c>
      <c r="D18" s="84">
        <f>Каталог!D37</f>
        <v>1879.04</v>
      </c>
      <c r="E18" s="43" t="s">
        <v>106</v>
      </c>
      <c r="F18" s="43">
        <v>1</v>
      </c>
      <c r="G18" s="44">
        <f t="shared" si="2"/>
        <v>1879.04</v>
      </c>
      <c r="H18" s="45">
        <f>G18*F18</f>
        <v>1879.04</v>
      </c>
    </row>
    <row r="19" spans="1:8">
      <c r="A19" s="33"/>
      <c r="B19" s="52"/>
      <c r="C19" s="33"/>
      <c r="D19" s="78"/>
      <c r="E19" s="29"/>
      <c r="F19" s="29"/>
      <c r="G19" s="33"/>
      <c r="H19" s="33"/>
    </row>
    <row r="20" spans="1:8">
      <c r="A20" s="47" t="s">
        <v>151</v>
      </c>
      <c r="B20" s="52"/>
      <c r="C20" s="33"/>
      <c r="D20" s="78"/>
      <c r="E20" s="29"/>
      <c r="F20" s="29"/>
      <c r="G20" s="33"/>
      <c r="H20" s="33"/>
    </row>
    <row r="21" spans="1:8">
      <c r="A21" s="167" t="s">
        <v>154</v>
      </c>
      <c r="B21" s="167"/>
      <c r="C21" s="167"/>
      <c r="D21" s="167"/>
      <c r="E21" s="167"/>
      <c r="F21" s="167"/>
      <c r="G21" s="167"/>
      <c r="H21" s="167"/>
    </row>
    <row r="22" spans="1:8">
      <c r="A22" s="167"/>
      <c r="B22" s="167"/>
      <c r="C22" s="167"/>
      <c r="D22" s="167"/>
      <c r="E22" s="167"/>
      <c r="F22" s="167"/>
      <c r="G22" s="167"/>
      <c r="H22" s="167"/>
    </row>
    <row r="23" spans="1:8">
      <c r="A23" s="70"/>
      <c r="C23" s="70"/>
      <c r="E23" s="70"/>
      <c r="F23" s="70"/>
      <c r="G23" s="70"/>
      <c r="H23" s="70"/>
    </row>
    <row r="24" spans="1:8">
      <c r="A24" s="51" t="s">
        <v>152</v>
      </c>
      <c r="B24" s="52"/>
      <c r="C24" s="33"/>
      <c r="D24" s="78"/>
      <c r="E24" s="29"/>
      <c r="F24" s="29"/>
      <c r="G24" s="33"/>
      <c r="H24" s="33"/>
    </row>
    <row r="25" spans="1:8">
      <c r="A25" s="168" t="s">
        <v>153</v>
      </c>
      <c r="B25" s="168"/>
      <c r="C25" s="168"/>
      <c r="D25" s="168"/>
      <c r="E25" s="168"/>
      <c r="F25" s="168"/>
      <c r="G25" s="168"/>
      <c r="H25" s="168"/>
    </row>
    <row r="26" spans="1:8">
      <c r="A26" s="168"/>
      <c r="B26" s="168"/>
      <c r="C26" s="168"/>
      <c r="D26" s="168"/>
      <c r="E26" s="168"/>
      <c r="F26" s="168"/>
      <c r="G26" s="168"/>
      <c r="H26" s="168"/>
    </row>
    <row r="27" spans="1:8">
      <c r="A27" s="71"/>
      <c r="B27" s="71"/>
      <c r="C27" s="71"/>
      <c r="D27" s="86"/>
      <c r="E27" s="71"/>
      <c r="F27" s="71"/>
      <c r="G27" s="71"/>
      <c r="H27" s="71"/>
    </row>
  </sheetData>
  <mergeCells count="2">
    <mergeCell ref="A21:H22"/>
    <mergeCell ref="A25:H26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222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Каталог!B11</f>
        <v>7736900842</v>
      </c>
      <c r="C4" s="108" t="str">
        <f>Каталог!C11</f>
        <v>Котел Logamax plus GB172-35 i H (черный)</v>
      </c>
      <c r="D4" s="80">
        <f>Каталог!D11</f>
        <v>105225</v>
      </c>
      <c r="E4" s="35" t="s">
        <v>106</v>
      </c>
      <c r="F4" s="35">
        <v>1</v>
      </c>
      <c r="G4" s="36">
        <f t="shared" ref="G4:G11" si="0">D4</f>
        <v>105225</v>
      </c>
      <c r="H4" s="37">
        <f t="shared" ref="H4:H11" si="1">G4*F4</f>
        <v>105225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2</v>
      </c>
      <c r="G11" s="44">
        <f t="shared" si="0"/>
        <v>10299</v>
      </c>
      <c r="H11" s="45">
        <f t="shared" si="1"/>
        <v>20598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217664.28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224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Каталог!B11</f>
        <v>7736900842</v>
      </c>
      <c r="C4" s="108" t="str">
        <f>Каталог!C11</f>
        <v>Котел Logamax plus GB172-35 i H (черный)</v>
      </c>
      <c r="D4" s="80">
        <f>Каталог!D11</f>
        <v>105225</v>
      </c>
      <c r="E4" s="35" t="s">
        <v>106</v>
      </c>
      <c r="F4" s="35">
        <v>1</v>
      </c>
      <c r="G4" s="36">
        <f t="shared" ref="G4:G11" si="0">D4</f>
        <v>105225</v>
      </c>
      <c r="H4" s="37">
        <f t="shared" ref="H4:H11" si="1">G4*F4</f>
        <v>105225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3</v>
      </c>
      <c r="G11" s="44">
        <f t="shared" si="0"/>
        <v>10299</v>
      </c>
      <c r="H11" s="45">
        <f t="shared" si="1"/>
        <v>30897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227963.28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pageSetup orientation="portrait" verticalDpi="0" r:id="rId1"/>
  <legacyDrawing r:id="rId2"/>
</worksheet>
</file>

<file path=xl/worksheets/sheet66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223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Каталог!B11</f>
        <v>7736900842</v>
      </c>
      <c r="C4" s="108" t="str">
        <f>Каталог!C11</f>
        <v>Котел Logamax plus GB172-35 i H (черный)</v>
      </c>
      <c r="D4" s="80">
        <f>Каталог!D11</f>
        <v>105225</v>
      </c>
      <c r="E4" s="35" t="s">
        <v>106</v>
      </c>
      <c r="F4" s="35">
        <v>1</v>
      </c>
      <c r="G4" s="36">
        <f t="shared" ref="G4:G11" si="0">D4</f>
        <v>105225</v>
      </c>
      <c r="H4" s="37">
        <f t="shared" ref="H4:H11" si="1">G4*F4</f>
        <v>105225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4</v>
      </c>
      <c r="G11" s="44">
        <f t="shared" si="0"/>
        <v>10299</v>
      </c>
      <c r="H11" s="45">
        <f t="shared" si="1"/>
        <v>41196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238262.28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225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Каталог!B11</f>
        <v>7736900842</v>
      </c>
      <c r="C4" s="108" t="str">
        <f>Каталог!C11</f>
        <v>Котел Logamax plus GB172-35 i H (черный)</v>
      </c>
      <c r="D4" s="80">
        <f>Каталог!D11</f>
        <v>105225</v>
      </c>
      <c r="E4" s="35" t="s">
        <v>106</v>
      </c>
      <c r="F4" s="35">
        <v>1</v>
      </c>
      <c r="G4" s="36">
        <f t="shared" ref="G4:G10" si="0">D4</f>
        <v>105225</v>
      </c>
      <c r="H4" s="37">
        <f t="shared" ref="H4:H10" si="1">G4*F4</f>
        <v>105225</v>
      </c>
    </row>
    <row r="5" spans="1:8">
      <c r="A5" s="38">
        <v>2</v>
      </c>
      <c r="B5" s="54">
        <f>Каталог!B18</f>
        <v>8718541331</v>
      </c>
      <c r="C5" s="54" t="str">
        <f>Каталог!C18</f>
        <v>Бак-водонагреватель Logalux SU300/5 W белый</v>
      </c>
      <c r="D5" s="81">
        <f>Каталог!D18</f>
        <v>67542</v>
      </c>
      <c r="E5" s="39" t="s">
        <v>106</v>
      </c>
      <c r="F5" s="39">
        <v>1</v>
      </c>
      <c r="G5" s="40">
        <f t="shared" si="0"/>
        <v>67542</v>
      </c>
      <c r="H5" s="41">
        <f t="shared" si="1"/>
        <v>67542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Каталог!B30</f>
        <v>7747412596</v>
      </c>
      <c r="C9" s="54" t="str">
        <f>Каталог!C30</f>
        <v>Мембранный бак д/систем гор. водоснабжения DE 25/10, G ¾, синий</v>
      </c>
      <c r="D9" s="81">
        <f>Каталог!D30</f>
        <v>4544</v>
      </c>
      <c r="E9" s="39" t="s">
        <v>106</v>
      </c>
      <c r="F9" s="39">
        <v>1</v>
      </c>
      <c r="G9" s="40">
        <f t="shared" si="0"/>
        <v>4544</v>
      </c>
      <c r="H9" s="41">
        <f t="shared" si="1"/>
        <v>4544</v>
      </c>
    </row>
    <row r="10" spans="1:8" ht="15.75" thickBot="1">
      <c r="A10" s="42">
        <v>7</v>
      </c>
      <c r="B10" s="55">
        <f>Каталог!B27</f>
        <v>7736701045</v>
      </c>
      <c r="C10" s="55" t="str">
        <f>Каталог!C27</f>
        <v>Регулятор Logamatic TC100</v>
      </c>
      <c r="D10" s="82">
        <f>Каталог!D27</f>
        <v>17646</v>
      </c>
      <c r="E10" s="43" t="s">
        <v>106</v>
      </c>
      <c r="F10" s="43">
        <v>1</v>
      </c>
      <c r="G10" s="44">
        <f t="shared" si="0"/>
        <v>17646</v>
      </c>
      <c r="H10" s="45">
        <f t="shared" si="1"/>
        <v>17646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216510.28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49">
        <v>1</v>
      </c>
      <c r="B15" s="53">
        <f>Каталог!B34</f>
        <v>7719002763</v>
      </c>
      <c r="C15" s="53" t="str">
        <f>Каталог!C34</f>
        <v>Концентрическая труба 80/125 500 мм AZB 604/1</v>
      </c>
      <c r="D15" s="80">
        <f>Каталог!D34</f>
        <v>1818.24</v>
      </c>
      <c r="E15" s="39" t="s">
        <v>106</v>
      </c>
      <c r="F15" s="39">
        <v>1</v>
      </c>
      <c r="G15" s="40">
        <f t="shared" ref="G15:G18" si="2">D15</f>
        <v>1818.24</v>
      </c>
      <c r="H15" s="41">
        <f>G15*F15</f>
        <v>1818.24</v>
      </c>
    </row>
    <row r="16" spans="1:8">
      <c r="A16" s="49">
        <v>2</v>
      </c>
      <c r="B16" s="53">
        <f>Каталог!B35</f>
        <v>7719002764</v>
      </c>
      <c r="C16" s="53" t="str">
        <f>Каталог!C35</f>
        <v>Концентрическая труба 80/125 1000 мм  AZB 605/1</v>
      </c>
      <c r="D16" s="80">
        <f>Каталог!D35</f>
        <v>2242.56</v>
      </c>
      <c r="E16" s="39" t="s">
        <v>106</v>
      </c>
      <c r="F16" s="39">
        <v>1</v>
      </c>
      <c r="G16" s="40">
        <f t="shared" si="2"/>
        <v>2242.56</v>
      </c>
      <c r="H16" s="41">
        <f>G16*F16</f>
        <v>2242.56</v>
      </c>
    </row>
    <row r="17" spans="1:8">
      <c r="A17" s="49">
        <v>3</v>
      </c>
      <c r="B17" s="53">
        <f>Каталог!B36</f>
        <v>7719002765</v>
      </c>
      <c r="C17" s="53" t="str">
        <f>Каталог!C36</f>
        <v>Концентрическая труба 80/125 2000 мм AZB 606/1</v>
      </c>
      <c r="D17" s="80">
        <f>Каталог!D36</f>
        <v>5697.92</v>
      </c>
      <c r="E17" s="39" t="s">
        <v>106</v>
      </c>
      <c r="F17" s="39">
        <v>1</v>
      </c>
      <c r="G17" s="40">
        <f t="shared" si="2"/>
        <v>5697.92</v>
      </c>
      <c r="H17" s="41">
        <f>G17*F17</f>
        <v>5697.92</v>
      </c>
    </row>
    <row r="18" spans="1:8" ht="15.75" thickBot="1">
      <c r="A18" s="63">
        <v>4</v>
      </c>
      <c r="B18" s="64">
        <f>Каталог!B37</f>
        <v>7719002766</v>
      </c>
      <c r="C18" s="64" t="str">
        <f>Каталог!C37</f>
        <v>Колено концентрическое 87* DN80/125 AZB 607/1</v>
      </c>
      <c r="D18" s="84">
        <f>Каталог!D37</f>
        <v>1879.04</v>
      </c>
      <c r="E18" s="43" t="s">
        <v>106</v>
      </c>
      <c r="F18" s="43">
        <v>1</v>
      </c>
      <c r="G18" s="44">
        <f t="shared" si="2"/>
        <v>1879.04</v>
      </c>
      <c r="H18" s="45">
        <f>G18*F18</f>
        <v>1879.04</v>
      </c>
    </row>
    <row r="19" spans="1:8">
      <c r="A19" s="33"/>
      <c r="B19" s="52"/>
      <c r="C19" s="33"/>
      <c r="D19" s="78"/>
      <c r="E19" s="29"/>
      <c r="F19" s="29"/>
      <c r="G19" s="33"/>
      <c r="H19" s="33"/>
    </row>
    <row r="20" spans="1:8">
      <c r="A20" s="47" t="s">
        <v>151</v>
      </c>
      <c r="B20" s="52"/>
      <c r="C20" s="33"/>
      <c r="D20" s="78"/>
      <c r="E20" s="29"/>
      <c r="F20" s="29"/>
      <c r="G20" s="33"/>
      <c r="H20" s="33"/>
    </row>
    <row r="21" spans="1:8">
      <c r="A21" s="167" t="s">
        <v>154</v>
      </c>
      <c r="B21" s="167"/>
      <c r="C21" s="167"/>
      <c r="D21" s="167"/>
      <c r="E21" s="167"/>
      <c r="F21" s="167"/>
      <c r="G21" s="167"/>
      <c r="H21" s="167"/>
    </row>
    <row r="22" spans="1:8">
      <c r="A22" s="167"/>
      <c r="B22" s="167"/>
      <c r="C22" s="167"/>
      <c r="D22" s="167"/>
      <c r="E22" s="167"/>
      <c r="F22" s="167"/>
      <c r="G22" s="167"/>
      <c r="H22" s="167"/>
    </row>
    <row r="23" spans="1:8">
      <c r="A23" s="70"/>
      <c r="C23" s="70"/>
      <c r="E23" s="70"/>
      <c r="F23" s="70"/>
      <c r="G23" s="70"/>
      <c r="H23" s="70"/>
    </row>
    <row r="24" spans="1:8">
      <c r="A24" s="51" t="s">
        <v>152</v>
      </c>
      <c r="B24" s="52"/>
      <c r="C24" s="33"/>
      <c r="D24" s="78"/>
      <c r="E24" s="29"/>
      <c r="F24" s="29"/>
      <c r="G24" s="33"/>
      <c r="H24" s="33"/>
    </row>
    <row r="25" spans="1:8">
      <c r="A25" s="168" t="s">
        <v>153</v>
      </c>
      <c r="B25" s="168"/>
      <c r="C25" s="168"/>
      <c r="D25" s="168"/>
      <c r="E25" s="168"/>
      <c r="F25" s="168"/>
      <c r="G25" s="168"/>
      <c r="H25" s="168"/>
    </row>
    <row r="26" spans="1:8">
      <c r="A26" s="168"/>
      <c r="B26" s="168"/>
      <c r="C26" s="168"/>
      <c r="D26" s="168"/>
      <c r="E26" s="168"/>
      <c r="F26" s="168"/>
      <c r="G26" s="168"/>
      <c r="H26" s="168"/>
    </row>
    <row r="27" spans="1:8">
      <c r="A27" s="71"/>
      <c r="B27" s="71"/>
      <c r="C27" s="71"/>
      <c r="D27" s="86"/>
      <c r="E27" s="71"/>
      <c r="F27" s="71"/>
      <c r="G27" s="71"/>
      <c r="H27" s="71"/>
    </row>
  </sheetData>
  <mergeCells count="2">
    <mergeCell ref="A21:H22"/>
    <mergeCell ref="A25:H26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226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Каталог!B11</f>
        <v>7736900842</v>
      </c>
      <c r="C4" s="108" t="str">
        <f>Каталог!C11</f>
        <v>Котел Logamax plus GB172-35 i H (черный)</v>
      </c>
      <c r="D4" s="80">
        <f>Каталог!D11</f>
        <v>105225</v>
      </c>
      <c r="E4" s="35" t="s">
        <v>106</v>
      </c>
      <c r="F4" s="35">
        <v>1</v>
      </c>
      <c r="G4" s="36">
        <f t="shared" ref="G4:G10" si="0">D4</f>
        <v>105225</v>
      </c>
      <c r="H4" s="37">
        <f t="shared" ref="H4:H10" si="1">G4*F4</f>
        <v>105225</v>
      </c>
    </row>
    <row r="5" spans="1:8">
      <c r="A5" s="38">
        <v>2</v>
      </c>
      <c r="B5" s="54">
        <f>Каталог!B18</f>
        <v>8718541331</v>
      </c>
      <c r="C5" s="54" t="str">
        <f>Каталог!C18</f>
        <v>Бак-водонагреватель Logalux SU300/5 W белый</v>
      </c>
      <c r="D5" s="81">
        <f>Каталог!D18</f>
        <v>67542</v>
      </c>
      <c r="E5" s="39" t="s">
        <v>106</v>
      </c>
      <c r="F5" s="39">
        <v>1</v>
      </c>
      <c r="G5" s="40">
        <f t="shared" si="0"/>
        <v>67542</v>
      </c>
      <c r="H5" s="41">
        <f t="shared" si="1"/>
        <v>67542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Каталог!B30</f>
        <v>7747412596</v>
      </c>
      <c r="C9" s="54" t="str">
        <f>Каталог!C30</f>
        <v>Мембранный бак д/систем гор. водоснабжения DE 25/10, G ¾, синий</v>
      </c>
      <c r="D9" s="81">
        <f>Каталог!D30</f>
        <v>4544</v>
      </c>
      <c r="E9" s="39" t="s">
        <v>106</v>
      </c>
      <c r="F9" s="39">
        <v>1</v>
      </c>
      <c r="G9" s="40">
        <f t="shared" si="0"/>
        <v>4544</v>
      </c>
      <c r="H9" s="41">
        <f t="shared" si="1"/>
        <v>4544</v>
      </c>
    </row>
    <row r="10" spans="1:8" ht="15.75" thickBot="1">
      <c r="A10" s="42">
        <v>7</v>
      </c>
      <c r="B10" s="55">
        <f>Каталог!B25</f>
        <v>7738110073</v>
      </c>
      <c r="C10" s="55" t="str">
        <f>Каталог!C25</f>
        <v>Пульт управления RC200</v>
      </c>
      <c r="D10" s="82">
        <f>Каталог!D25</f>
        <v>7741</v>
      </c>
      <c r="E10" s="43" t="s">
        <v>106</v>
      </c>
      <c r="F10" s="43">
        <v>1</v>
      </c>
      <c r="G10" s="44">
        <f t="shared" si="0"/>
        <v>7741</v>
      </c>
      <c r="H10" s="45">
        <f t="shared" si="1"/>
        <v>7741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206605.28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49">
        <v>1</v>
      </c>
      <c r="B15" s="53">
        <f>Каталог!B34</f>
        <v>7719002763</v>
      </c>
      <c r="C15" s="53" t="str">
        <f>Каталог!C34</f>
        <v>Концентрическая труба 80/125 500 мм AZB 604/1</v>
      </c>
      <c r="D15" s="80">
        <f>Каталог!D34</f>
        <v>1818.24</v>
      </c>
      <c r="E15" s="39" t="s">
        <v>106</v>
      </c>
      <c r="F15" s="39">
        <v>1</v>
      </c>
      <c r="G15" s="40">
        <f t="shared" ref="G15:G18" si="2">D15</f>
        <v>1818.24</v>
      </c>
      <c r="H15" s="41">
        <f>G15*F15</f>
        <v>1818.24</v>
      </c>
    </row>
    <row r="16" spans="1:8">
      <c r="A16" s="49">
        <v>2</v>
      </c>
      <c r="B16" s="53">
        <f>Каталог!B35</f>
        <v>7719002764</v>
      </c>
      <c r="C16" s="53" t="str">
        <f>Каталог!C35</f>
        <v>Концентрическая труба 80/125 1000 мм  AZB 605/1</v>
      </c>
      <c r="D16" s="80">
        <f>Каталог!D35</f>
        <v>2242.56</v>
      </c>
      <c r="E16" s="39" t="s">
        <v>106</v>
      </c>
      <c r="F16" s="39">
        <v>1</v>
      </c>
      <c r="G16" s="40">
        <f t="shared" si="2"/>
        <v>2242.56</v>
      </c>
      <c r="H16" s="41">
        <f>G16*F16</f>
        <v>2242.56</v>
      </c>
    </row>
    <row r="17" spans="1:8">
      <c r="A17" s="49">
        <v>3</v>
      </c>
      <c r="B17" s="53">
        <f>Каталог!B36</f>
        <v>7719002765</v>
      </c>
      <c r="C17" s="53" t="str">
        <f>Каталог!C36</f>
        <v>Концентрическая труба 80/125 2000 мм AZB 606/1</v>
      </c>
      <c r="D17" s="80">
        <f>Каталог!D36</f>
        <v>5697.92</v>
      </c>
      <c r="E17" s="39" t="s">
        <v>106</v>
      </c>
      <c r="F17" s="39">
        <v>1</v>
      </c>
      <c r="G17" s="40">
        <f t="shared" si="2"/>
        <v>5697.92</v>
      </c>
      <c r="H17" s="41">
        <f>G17*F17</f>
        <v>5697.92</v>
      </c>
    </row>
    <row r="18" spans="1:8" ht="15.75" thickBot="1">
      <c r="A18" s="63">
        <v>4</v>
      </c>
      <c r="B18" s="64">
        <f>Каталог!B37</f>
        <v>7719002766</v>
      </c>
      <c r="C18" s="64" t="str">
        <f>Каталог!C37</f>
        <v>Колено концентрическое 87* DN80/125 AZB 607/1</v>
      </c>
      <c r="D18" s="84">
        <f>Каталог!D37</f>
        <v>1879.04</v>
      </c>
      <c r="E18" s="43" t="s">
        <v>106</v>
      </c>
      <c r="F18" s="43">
        <v>1</v>
      </c>
      <c r="G18" s="44">
        <f t="shared" si="2"/>
        <v>1879.04</v>
      </c>
      <c r="H18" s="45">
        <f>G18*F18</f>
        <v>1879.04</v>
      </c>
    </row>
    <row r="19" spans="1:8">
      <c r="A19" s="33"/>
      <c r="B19" s="52"/>
      <c r="C19" s="33"/>
      <c r="D19" s="78"/>
      <c r="E19" s="29"/>
      <c r="F19" s="29"/>
      <c r="G19" s="33"/>
      <c r="H19" s="33"/>
    </row>
    <row r="20" spans="1:8">
      <c r="A20" s="47" t="s">
        <v>151</v>
      </c>
      <c r="B20" s="52"/>
      <c r="C20" s="33"/>
      <c r="D20" s="78"/>
      <c r="E20" s="29"/>
      <c r="F20" s="29"/>
      <c r="G20" s="33"/>
      <c r="H20" s="33"/>
    </row>
    <row r="21" spans="1:8">
      <c r="A21" s="167" t="s">
        <v>154</v>
      </c>
      <c r="B21" s="167"/>
      <c r="C21" s="167"/>
      <c r="D21" s="167"/>
      <c r="E21" s="167"/>
      <c r="F21" s="167"/>
      <c r="G21" s="167"/>
      <c r="H21" s="167"/>
    </row>
    <row r="22" spans="1:8">
      <c r="A22" s="167"/>
      <c r="B22" s="167"/>
      <c r="C22" s="167"/>
      <c r="D22" s="167"/>
      <c r="E22" s="167"/>
      <c r="F22" s="167"/>
      <c r="G22" s="167"/>
      <c r="H22" s="167"/>
    </row>
    <row r="23" spans="1:8">
      <c r="A23" s="70"/>
      <c r="C23" s="70"/>
      <c r="E23" s="70"/>
      <c r="F23" s="70"/>
      <c r="G23" s="70"/>
      <c r="H23" s="70"/>
    </row>
    <row r="24" spans="1:8">
      <c r="A24" s="51" t="s">
        <v>152</v>
      </c>
      <c r="B24" s="52"/>
      <c r="C24" s="33"/>
      <c r="D24" s="78"/>
      <c r="E24" s="29"/>
      <c r="F24" s="29"/>
      <c r="G24" s="33"/>
      <c r="H24" s="33"/>
    </row>
    <row r="25" spans="1:8">
      <c r="A25" s="168" t="s">
        <v>153</v>
      </c>
      <c r="B25" s="168"/>
      <c r="C25" s="168"/>
      <c r="D25" s="168"/>
      <c r="E25" s="168"/>
      <c r="F25" s="168"/>
      <c r="G25" s="168"/>
      <c r="H25" s="168"/>
    </row>
    <row r="26" spans="1:8">
      <c r="A26" s="168"/>
      <c r="B26" s="168"/>
      <c r="C26" s="168"/>
      <c r="D26" s="168"/>
      <c r="E26" s="168"/>
      <c r="F26" s="168"/>
      <c r="G26" s="168"/>
      <c r="H26" s="168"/>
    </row>
    <row r="27" spans="1:8">
      <c r="A27" s="71"/>
      <c r="B27" s="71"/>
      <c r="C27" s="71"/>
      <c r="D27" s="86"/>
      <c r="E27" s="71"/>
      <c r="F27" s="71"/>
      <c r="G27" s="71"/>
      <c r="H27" s="71"/>
    </row>
  </sheetData>
  <mergeCells count="2">
    <mergeCell ref="A21:H22"/>
    <mergeCell ref="A25:H26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227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Каталог!B11</f>
        <v>7736900842</v>
      </c>
      <c r="C4" s="108" t="str">
        <f>Каталог!C11</f>
        <v>Котел Logamax plus GB172-35 i H (черный)</v>
      </c>
      <c r="D4" s="80">
        <f>Каталог!D11</f>
        <v>105225</v>
      </c>
      <c r="E4" s="35" t="s">
        <v>106</v>
      </c>
      <c r="F4" s="35">
        <v>1</v>
      </c>
      <c r="G4" s="36">
        <f t="shared" ref="G4:G11" si="0">D4</f>
        <v>105225</v>
      </c>
      <c r="H4" s="37">
        <f t="shared" ref="H4:H11" si="1">G4*F4</f>
        <v>105225</v>
      </c>
    </row>
    <row r="5" spans="1:8">
      <c r="A5" s="38">
        <v>2</v>
      </c>
      <c r="B5" s="54">
        <f>Каталог!B18</f>
        <v>8718541331</v>
      </c>
      <c r="C5" s="54" t="str">
        <f>Каталог!C18</f>
        <v>Бак-водонагреватель Logalux SU300/5 W белый</v>
      </c>
      <c r="D5" s="81">
        <f>Каталог!D18</f>
        <v>67542</v>
      </c>
      <c r="E5" s="39" t="s">
        <v>106</v>
      </c>
      <c r="F5" s="39">
        <v>1</v>
      </c>
      <c r="G5" s="40">
        <f t="shared" si="0"/>
        <v>67542</v>
      </c>
      <c r="H5" s="41">
        <f t="shared" si="1"/>
        <v>67542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Каталог!B30</f>
        <v>7747412596</v>
      </c>
      <c r="C9" s="54" t="str">
        <f>Каталог!C30</f>
        <v>Мембранный бак д/систем гор. водоснабжения DE 25/10, G ¾, синий</v>
      </c>
      <c r="D9" s="81">
        <f>Каталог!D30</f>
        <v>4544</v>
      </c>
      <c r="E9" s="39" t="s">
        <v>106</v>
      </c>
      <c r="F9" s="39">
        <v>1</v>
      </c>
      <c r="G9" s="40">
        <f t="shared" si="0"/>
        <v>4544</v>
      </c>
      <c r="H9" s="41">
        <f t="shared" si="1"/>
        <v>4544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2</v>
      </c>
      <c r="G11" s="44">
        <f t="shared" si="0"/>
        <v>10299</v>
      </c>
      <c r="H11" s="45">
        <f t="shared" si="1"/>
        <v>20598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234550.28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166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56">
        <f>Каталог!B2</f>
        <v>7736901201</v>
      </c>
      <c r="C4" s="18" t="str">
        <f>Каталог!C2</f>
        <v>Котел настенный газовый конденсационный одноконутрный GB062-14</v>
      </c>
      <c r="D4" s="80">
        <f>Каталог!D2</f>
        <v>64350</v>
      </c>
      <c r="E4" s="35" t="s">
        <v>106</v>
      </c>
      <c r="F4" s="35">
        <v>1</v>
      </c>
      <c r="G4" s="36">
        <f t="shared" ref="G4:G10" si="0">D4</f>
        <v>64350</v>
      </c>
      <c r="H4" s="37">
        <f t="shared" ref="H4:H10" si="1">G4*F4</f>
        <v>64350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8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Каталог!B27</f>
        <v>7736701045</v>
      </c>
      <c r="C10" s="55" t="str">
        <f>Каталог!C27</f>
        <v>Регулятор Logamatic TC100</v>
      </c>
      <c r="D10" s="82">
        <f>Каталог!D27</f>
        <v>17646</v>
      </c>
      <c r="E10" s="43" t="s">
        <v>106</v>
      </c>
      <c r="F10" s="43">
        <v>1</v>
      </c>
      <c r="G10" s="44">
        <f t="shared" si="0"/>
        <v>17646</v>
      </c>
      <c r="H10" s="45">
        <f t="shared" si="1"/>
        <v>17646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148933.16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62">
        <v>1</v>
      </c>
      <c r="B15" s="53">
        <f>Каталог!B33</f>
        <v>7716780184</v>
      </c>
      <c r="C15" s="53" t="str">
        <f>Каталог!C33</f>
        <v>Адаптер подкл. к дымоходу AZB 931</v>
      </c>
      <c r="D15" s="80">
        <f>Каталог!D33</f>
        <v>969.6</v>
      </c>
      <c r="E15" s="35" t="s">
        <v>106</v>
      </c>
      <c r="F15" s="35">
        <v>1</v>
      </c>
      <c r="G15" s="36">
        <f t="shared" ref="G15:G19" si="2">D15</f>
        <v>969.6</v>
      </c>
      <c r="H15" s="37">
        <f>G15*F15</f>
        <v>969.6</v>
      </c>
    </row>
    <row r="16" spans="1:8">
      <c r="A16" s="49">
        <v>2</v>
      </c>
      <c r="B16" s="53">
        <f>Каталог!B34</f>
        <v>7719002763</v>
      </c>
      <c r="C16" s="53" t="str">
        <f>Каталог!C34</f>
        <v>Концентрическая труба 80/125 500 мм AZB 604/1</v>
      </c>
      <c r="D16" s="80">
        <f>Каталог!D34</f>
        <v>1818.24</v>
      </c>
      <c r="E16" s="39" t="s">
        <v>106</v>
      </c>
      <c r="F16" s="39">
        <v>1</v>
      </c>
      <c r="G16" s="40">
        <f t="shared" si="2"/>
        <v>1818.24</v>
      </c>
      <c r="H16" s="41">
        <f>G16*F16</f>
        <v>1818.24</v>
      </c>
    </row>
    <row r="17" spans="1:8">
      <c r="A17" s="49">
        <v>3</v>
      </c>
      <c r="B17" s="53">
        <f>Каталог!B35</f>
        <v>7719002764</v>
      </c>
      <c r="C17" s="53" t="str">
        <f>Каталог!C35</f>
        <v>Концентрическая труба 80/125 1000 мм  AZB 605/1</v>
      </c>
      <c r="D17" s="80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4</v>
      </c>
      <c r="B18" s="53">
        <f>Каталог!B36</f>
        <v>7719002765</v>
      </c>
      <c r="C18" s="53" t="str">
        <f>Каталог!C36</f>
        <v>Концентрическая труба 80/125 2000 мм AZB 606/1</v>
      </c>
      <c r="D18" s="80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 ht="15.75" thickBot="1">
      <c r="A19" s="63">
        <v>5</v>
      </c>
      <c r="B19" s="64">
        <f>Каталог!B37</f>
        <v>7719002766</v>
      </c>
      <c r="C19" s="64" t="str">
        <f>Каталог!C37</f>
        <v>Колено концентрическое 87* DN80/125 AZB 607/1</v>
      </c>
      <c r="D19" s="84">
        <f>Каталог!D37</f>
        <v>1879.04</v>
      </c>
      <c r="E19" s="43" t="s">
        <v>106</v>
      </c>
      <c r="F19" s="43">
        <v>1</v>
      </c>
      <c r="G19" s="44">
        <f t="shared" si="2"/>
        <v>1879.04</v>
      </c>
      <c r="H19" s="45">
        <f>G19*F19</f>
        <v>1879.04</v>
      </c>
    </row>
    <row r="20" spans="1:8">
      <c r="A20" s="33"/>
      <c r="B20" s="52"/>
      <c r="C20" s="33"/>
      <c r="D20" s="78"/>
      <c r="E20" s="29"/>
      <c r="F20" s="29"/>
      <c r="G20" s="33"/>
      <c r="H20" s="33"/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 ht="15" customHeight="1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 ht="15" customHeight="1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227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Каталог!B11</f>
        <v>7736900842</v>
      </c>
      <c r="C4" s="108" t="str">
        <f>Каталог!C11</f>
        <v>Котел Logamax plus GB172-35 i H (черный)</v>
      </c>
      <c r="D4" s="80">
        <f>Каталог!D11</f>
        <v>105225</v>
      </c>
      <c r="E4" s="35" t="s">
        <v>106</v>
      </c>
      <c r="F4" s="35">
        <v>1</v>
      </c>
      <c r="G4" s="36">
        <f t="shared" ref="G4:G11" si="0">D4</f>
        <v>105225</v>
      </c>
      <c r="H4" s="37">
        <f t="shared" ref="H4:H11" si="1">G4*F4</f>
        <v>105225</v>
      </c>
    </row>
    <row r="5" spans="1:8">
      <c r="A5" s="38">
        <v>2</v>
      </c>
      <c r="B5" s="54">
        <f>Каталог!B18</f>
        <v>8718541331</v>
      </c>
      <c r="C5" s="54" t="str">
        <f>Каталог!C18</f>
        <v>Бак-водонагреватель Logalux SU300/5 W белый</v>
      </c>
      <c r="D5" s="81">
        <f>Каталог!D18</f>
        <v>67542</v>
      </c>
      <c r="E5" s="39" t="s">
        <v>106</v>
      </c>
      <c r="F5" s="39">
        <v>1</v>
      </c>
      <c r="G5" s="40">
        <f t="shared" si="0"/>
        <v>67542</v>
      </c>
      <c r="H5" s="41">
        <f t="shared" si="1"/>
        <v>67542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Каталог!B30</f>
        <v>7747412596</v>
      </c>
      <c r="C9" s="54" t="str">
        <f>Каталог!C30</f>
        <v>Мембранный бак д/систем гор. водоснабжения DE 25/10, G ¾, синий</v>
      </c>
      <c r="D9" s="81">
        <f>Каталог!D30</f>
        <v>4544</v>
      </c>
      <c r="E9" s="39" t="s">
        <v>106</v>
      </c>
      <c r="F9" s="39">
        <v>1</v>
      </c>
      <c r="G9" s="40">
        <f t="shared" si="0"/>
        <v>4544</v>
      </c>
      <c r="H9" s="41">
        <f t="shared" si="1"/>
        <v>4544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3</v>
      </c>
      <c r="G11" s="44">
        <f t="shared" si="0"/>
        <v>10299</v>
      </c>
      <c r="H11" s="45">
        <f t="shared" si="1"/>
        <v>30897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244849.28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227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Каталог!B11</f>
        <v>7736900842</v>
      </c>
      <c r="C4" s="108" t="str">
        <f>Каталог!C11</f>
        <v>Котел Logamax plus GB172-35 i H (черный)</v>
      </c>
      <c r="D4" s="80">
        <f>Каталог!D11</f>
        <v>105225</v>
      </c>
      <c r="E4" s="35" t="s">
        <v>106</v>
      </c>
      <c r="F4" s="35">
        <v>1</v>
      </c>
      <c r="G4" s="36">
        <f t="shared" ref="G4:G11" si="0">D4</f>
        <v>105225</v>
      </c>
      <c r="H4" s="37">
        <f t="shared" ref="H4:H11" si="1">G4*F4</f>
        <v>105225</v>
      </c>
    </row>
    <row r="5" spans="1:8">
      <c r="A5" s="38">
        <v>2</v>
      </c>
      <c r="B5" s="54">
        <f>Каталог!B18</f>
        <v>8718541331</v>
      </c>
      <c r="C5" s="54" t="str">
        <f>Каталог!C18</f>
        <v>Бак-водонагреватель Logalux SU300/5 W белый</v>
      </c>
      <c r="D5" s="81">
        <f>Каталог!D18</f>
        <v>67542</v>
      </c>
      <c r="E5" s="39" t="s">
        <v>106</v>
      </c>
      <c r="F5" s="39">
        <v>1</v>
      </c>
      <c r="G5" s="40">
        <f t="shared" si="0"/>
        <v>67542</v>
      </c>
      <c r="H5" s="41">
        <f t="shared" si="1"/>
        <v>67542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Каталог!B30</f>
        <v>7747412596</v>
      </c>
      <c r="C9" s="54" t="str">
        <f>Каталог!C30</f>
        <v>Мембранный бак д/систем гор. водоснабжения DE 25/10, G ¾, синий</v>
      </c>
      <c r="D9" s="81">
        <f>Каталог!D30</f>
        <v>4544</v>
      </c>
      <c r="E9" s="39" t="s">
        <v>106</v>
      </c>
      <c r="F9" s="39">
        <v>1</v>
      </c>
      <c r="G9" s="40">
        <f t="shared" si="0"/>
        <v>4544</v>
      </c>
      <c r="H9" s="41">
        <f t="shared" si="1"/>
        <v>4544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4</v>
      </c>
      <c r="G11" s="44">
        <f t="shared" si="0"/>
        <v>10299</v>
      </c>
      <c r="H11" s="45">
        <f t="shared" si="1"/>
        <v>41196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255148.28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228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Каталог!B13</f>
        <v>7736900843</v>
      </c>
      <c r="C4" s="108" t="str">
        <f>Каталог!C13</f>
        <v>Котел Logamax plus GB172-42 i H (черный)</v>
      </c>
      <c r="D4" s="80">
        <f>Каталог!D13</f>
        <v>114070</v>
      </c>
      <c r="E4" s="35" t="s">
        <v>106</v>
      </c>
      <c r="F4" s="35">
        <v>1</v>
      </c>
      <c r="G4" s="36">
        <f t="shared" ref="G4:G10" si="0">D4</f>
        <v>114070</v>
      </c>
      <c r="H4" s="37">
        <f t="shared" ref="H4:H10" si="1">G4*F4</f>
        <v>114070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Каталог!B27</f>
        <v>7736701045</v>
      </c>
      <c r="C10" s="55" t="str">
        <f>Каталог!C27</f>
        <v>Регулятор Logamatic TC100</v>
      </c>
      <c r="D10" s="82">
        <f>Каталог!D27</f>
        <v>17646</v>
      </c>
      <c r="E10" s="43" t="s">
        <v>106</v>
      </c>
      <c r="F10" s="43">
        <v>1</v>
      </c>
      <c r="G10" s="44">
        <f t="shared" si="0"/>
        <v>17646</v>
      </c>
      <c r="H10" s="45">
        <f t="shared" si="1"/>
        <v>17646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203805.80000000002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49">
        <v>1</v>
      </c>
      <c r="B15" s="53">
        <f>Каталог!B34</f>
        <v>7719002763</v>
      </c>
      <c r="C15" s="53" t="str">
        <f>Каталог!C34</f>
        <v>Концентрическая труба 80/125 500 мм AZB 604/1</v>
      </c>
      <c r="D15" s="80">
        <f>Каталог!D34</f>
        <v>1818.24</v>
      </c>
      <c r="E15" s="39" t="s">
        <v>106</v>
      </c>
      <c r="F15" s="39">
        <v>1</v>
      </c>
      <c r="G15" s="40">
        <f t="shared" ref="G15:G18" si="2">D15</f>
        <v>1818.24</v>
      </c>
      <c r="H15" s="41">
        <f>G15*F15</f>
        <v>1818.24</v>
      </c>
    </row>
    <row r="16" spans="1:8">
      <c r="A16" s="49">
        <v>2</v>
      </c>
      <c r="B16" s="53">
        <f>Каталог!B35</f>
        <v>7719002764</v>
      </c>
      <c r="C16" s="53" t="str">
        <f>Каталог!C35</f>
        <v>Концентрическая труба 80/125 1000 мм  AZB 605/1</v>
      </c>
      <c r="D16" s="80">
        <f>Каталог!D35</f>
        <v>2242.56</v>
      </c>
      <c r="E16" s="39" t="s">
        <v>106</v>
      </c>
      <c r="F16" s="39">
        <v>1</v>
      </c>
      <c r="G16" s="40">
        <f t="shared" si="2"/>
        <v>2242.56</v>
      </c>
      <c r="H16" s="41">
        <f>G16*F16</f>
        <v>2242.56</v>
      </c>
    </row>
    <row r="17" spans="1:8">
      <c r="A17" s="49">
        <v>3</v>
      </c>
      <c r="B17" s="53">
        <f>Каталог!B36</f>
        <v>7719002765</v>
      </c>
      <c r="C17" s="53" t="str">
        <f>Каталог!C36</f>
        <v>Концентрическая труба 80/125 2000 мм AZB 606/1</v>
      </c>
      <c r="D17" s="80">
        <f>Каталог!D36</f>
        <v>5697.92</v>
      </c>
      <c r="E17" s="39" t="s">
        <v>106</v>
      </c>
      <c r="F17" s="39">
        <v>1</v>
      </c>
      <c r="G17" s="40">
        <f t="shared" si="2"/>
        <v>5697.92</v>
      </c>
      <c r="H17" s="41">
        <f>G17*F17</f>
        <v>5697.92</v>
      </c>
    </row>
    <row r="18" spans="1:8" ht="15.75" thickBot="1">
      <c r="A18" s="63">
        <v>4</v>
      </c>
      <c r="B18" s="64">
        <f>Каталог!B37</f>
        <v>7719002766</v>
      </c>
      <c r="C18" s="64" t="str">
        <f>Каталог!C37</f>
        <v>Колено концентрическое 87* DN80/125 AZB 607/1</v>
      </c>
      <c r="D18" s="84">
        <f>Каталог!D37</f>
        <v>1879.04</v>
      </c>
      <c r="E18" s="43" t="s">
        <v>106</v>
      </c>
      <c r="F18" s="43">
        <v>1</v>
      </c>
      <c r="G18" s="44">
        <f t="shared" si="2"/>
        <v>1879.04</v>
      </c>
      <c r="H18" s="45">
        <f>G18*F18</f>
        <v>1879.04</v>
      </c>
    </row>
    <row r="19" spans="1:8">
      <c r="A19" s="33"/>
      <c r="B19" s="52"/>
      <c r="C19" s="33"/>
      <c r="D19" s="78"/>
      <c r="E19" s="29"/>
      <c r="F19" s="29"/>
      <c r="G19" s="33"/>
      <c r="H19" s="33"/>
    </row>
    <row r="20" spans="1:8">
      <c r="A20" s="47" t="s">
        <v>151</v>
      </c>
      <c r="B20" s="52"/>
      <c r="C20" s="33"/>
      <c r="D20" s="78"/>
      <c r="E20" s="29"/>
      <c r="F20" s="29"/>
      <c r="G20" s="33"/>
      <c r="H20" s="33"/>
    </row>
    <row r="21" spans="1:8">
      <c r="A21" s="167" t="s">
        <v>154</v>
      </c>
      <c r="B21" s="167"/>
      <c r="C21" s="167"/>
      <c r="D21" s="167"/>
      <c r="E21" s="167"/>
      <c r="F21" s="167"/>
      <c r="G21" s="167"/>
      <c r="H21" s="167"/>
    </row>
    <row r="22" spans="1:8">
      <c r="A22" s="167"/>
      <c r="B22" s="167"/>
      <c r="C22" s="167"/>
      <c r="D22" s="167"/>
      <c r="E22" s="167"/>
      <c r="F22" s="167"/>
      <c r="G22" s="167"/>
      <c r="H22" s="167"/>
    </row>
    <row r="23" spans="1:8">
      <c r="A23" s="70"/>
      <c r="C23" s="70"/>
      <c r="E23" s="70"/>
      <c r="F23" s="70"/>
      <c r="G23" s="70"/>
      <c r="H23" s="70"/>
    </row>
    <row r="24" spans="1:8">
      <c r="A24" s="51" t="s">
        <v>152</v>
      </c>
      <c r="B24" s="52"/>
      <c r="C24" s="33"/>
      <c r="D24" s="78"/>
      <c r="E24" s="29"/>
      <c r="F24" s="29"/>
      <c r="G24" s="33"/>
      <c r="H24" s="33"/>
    </row>
    <row r="25" spans="1:8">
      <c r="A25" s="168" t="s">
        <v>153</v>
      </c>
      <c r="B25" s="168"/>
      <c r="C25" s="168"/>
      <c r="D25" s="168"/>
      <c r="E25" s="168"/>
      <c r="F25" s="168"/>
      <c r="G25" s="168"/>
      <c r="H25" s="168"/>
    </row>
    <row r="26" spans="1:8">
      <c r="A26" s="168"/>
      <c r="B26" s="168"/>
      <c r="C26" s="168"/>
      <c r="D26" s="168"/>
      <c r="E26" s="168"/>
      <c r="F26" s="168"/>
      <c r="G26" s="168"/>
      <c r="H26" s="168"/>
    </row>
    <row r="27" spans="1:8">
      <c r="A27" s="71"/>
      <c r="B27" s="71"/>
      <c r="C27" s="71"/>
      <c r="D27" s="86"/>
      <c r="E27" s="71"/>
      <c r="F27" s="71"/>
      <c r="G27" s="71"/>
      <c r="H27" s="71"/>
    </row>
  </sheetData>
  <mergeCells count="2">
    <mergeCell ref="A21:H22"/>
    <mergeCell ref="A25:H26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229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Каталог!B13</f>
        <v>7736900843</v>
      </c>
      <c r="C4" s="108" t="str">
        <f>Каталог!C13</f>
        <v>Котел Logamax plus GB172-42 i H (черный)</v>
      </c>
      <c r="D4" s="80">
        <f>Каталог!D13</f>
        <v>114070</v>
      </c>
      <c r="E4" s="35" t="s">
        <v>106</v>
      </c>
      <c r="F4" s="35">
        <v>1</v>
      </c>
      <c r="G4" s="36">
        <f t="shared" ref="G4:G10" si="0">D4</f>
        <v>114070</v>
      </c>
      <c r="H4" s="37">
        <f t="shared" ref="H4:H10" si="1">G4*F4</f>
        <v>114070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Каталог!B25</f>
        <v>7738110073</v>
      </c>
      <c r="C10" s="55" t="str">
        <f>Каталог!C25</f>
        <v>Пульт управления RC200</v>
      </c>
      <c r="D10" s="82">
        <f>Каталог!D25</f>
        <v>7741</v>
      </c>
      <c r="E10" s="43" t="s">
        <v>106</v>
      </c>
      <c r="F10" s="43">
        <v>1</v>
      </c>
      <c r="G10" s="44">
        <f t="shared" si="0"/>
        <v>7741</v>
      </c>
      <c r="H10" s="45">
        <f t="shared" si="1"/>
        <v>7741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193900.80000000002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49">
        <v>1</v>
      </c>
      <c r="B15" s="53">
        <f>Каталог!B34</f>
        <v>7719002763</v>
      </c>
      <c r="C15" s="53" t="str">
        <f>Каталог!C34</f>
        <v>Концентрическая труба 80/125 500 мм AZB 604/1</v>
      </c>
      <c r="D15" s="80">
        <f>Каталог!D34</f>
        <v>1818.24</v>
      </c>
      <c r="E15" s="39" t="s">
        <v>106</v>
      </c>
      <c r="F15" s="39">
        <v>1</v>
      </c>
      <c r="G15" s="40">
        <f t="shared" ref="G15:G18" si="2">D15</f>
        <v>1818.24</v>
      </c>
      <c r="H15" s="41">
        <f>G15*F15</f>
        <v>1818.24</v>
      </c>
    </row>
    <row r="16" spans="1:8">
      <c r="A16" s="49">
        <v>2</v>
      </c>
      <c r="B16" s="53">
        <f>Каталог!B35</f>
        <v>7719002764</v>
      </c>
      <c r="C16" s="53" t="str">
        <f>Каталог!C35</f>
        <v>Концентрическая труба 80/125 1000 мм  AZB 605/1</v>
      </c>
      <c r="D16" s="80">
        <f>Каталог!D35</f>
        <v>2242.56</v>
      </c>
      <c r="E16" s="39" t="s">
        <v>106</v>
      </c>
      <c r="F16" s="39">
        <v>1</v>
      </c>
      <c r="G16" s="40">
        <f t="shared" si="2"/>
        <v>2242.56</v>
      </c>
      <c r="H16" s="41">
        <f>G16*F16</f>
        <v>2242.56</v>
      </c>
    </row>
    <row r="17" spans="1:8">
      <c r="A17" s="49">
        <v>3</v>
      </c>
      <c r="B17" s="53">
        <f>Каталог!B36</f>
        <v>7719002765</v>
      </c>
      <c r="C17" s="53" t="str">
        <f>Каталог!C36</f>
        <v>Концентрическая труба 80/125 2000 мм AZB 606/1</v>
      </c>
      <c r="D17" s="80">
        <f>Каталог!D36</f>
        <v>5697.92</v>
      </c>
      <c r="E17" s="39" t="s">
        <v>106</v>
      </c>
      <c r="F17" s="39">
        <v>1</v>
      </c>
      <c r="G17" s="40">
        <f t="shared" si="2"/>
        <v>5697.92</v>
      </c>
      <c r="H17" s="41">
        <f>G17*F17</f>
        <v>5697.92</v>
      </c>
    </row>
    <row r="18" spans="1:8" ht="15.75" thickBot="1">
      <c r="A18" s="63">
        <v>4</v>
      </c>
      <c r="B18" s="64">
        <f>Каталог!B37</f>
        <v>7719002766</v>
      </c>
      <c r="C18" s="64" t="str">
        <f>Каталог!C37</f>
        <v>Колено концентрическое 87* DN80/125 AZB 607/1</v>
      </c>
      <c r="D18" s="84">
        <f>Каталог!D37</f>
        <v>1879.04</v>
      </c>
      <c r="E18" s="43" t="s">
        <v>106</v>
      </c>
      <c r="F18" s="43">
        <v>1</v>
      </c>
      <c r="G18" s="44">
        <f t="shared" si="2"/>
        <v>1879.04</v>
      </c>
      <c r="H18" s="45">
        <f>G18*F18</f>
        <v>1879.04</v>
      </c>
    </row>
    <row r="19" spans="1:8">
      <c r="A19" s="33"/>
      <c r="B19" s="52"/>
      <c r="C19" s="33"/>
      <c r="D19" s="78"/>
      <c r="E19" s="29"/>
      <c r="F19" s="29"/>
      <c r="G19" s="33"/>
      <c r="H19" s="33"/>
    </row>
    <row r="20" spans="1:8">
      <c r="A20" s="47" t="s">
        <v>151</v>
      </c>
      <c r="B20" s="52"/>
      <c r="C20" s="33"/>
      <c r="D20" s="78"/>
      <c r="E20" s="29"/>
      <c r="F20" s="29"/>
      <c r="G20" s="33"/>
      <c r="H20" s="33"/>
    </row>
    <row r="21" spans="1:8">
      <c r="A21" s="167" t="s">
        <v>154</v>
      </c>
      <c r="B21" s="167"/>
      <c r="C21" s="167"/>
      <c r="D21" s="167"/>
      <c r="E21" s="167"/>
      <c r="F21" s="167"/>
      <c r="G21" s="167"/>
      <c r="H21" s="167"/>
    </row>
    <row r="22" spans="1:8">
      <c r="A22" s="167"/>
      <c r="B22" s="167"/>
      <c r="C22" s="167"/>
      <c r="D22" s="167"/>
      <c r="E22" s="167"/>
      <c r="F22" s="167"/>
      <c r="G22" s="167"/>
      <c r="H22" s="167"/>
    </row>
    <row r="23" spans="1:8">
      <c r="A23" s="70"/>
      <c r="C23" s="70"/>
      <c r="E23" s="70"/>
      <c r="F23" s="70"/>
      <c r="G23" s="70"/>
      <c r="H23" s="70"/>
    </row>
    <row r="24" spans="1:8">
      <c r="A24" s="51" t="s">
        <v>152</v>
      </c>
      <c r="B24" s="52"/>
      <c r="C24" s="33"/>
      <c r="D24" s="78"/>
      <c r="E24" s="29"/>
      <c r="F24" s="29"/>
      <c r="G24" s="33"/>
      <c r="H24" s="33"/>
    </row>
    <row r="25" spans="1:8">
      <c r="A25" s="168" t="s">
        <v>153</v>
      </c>
      <c r="B25" s="168"/>
      <c r="C25" s="168"/>
      <c r="D25" s="168"/>
      <c r="E25" s="168"/>
      <c r="F25" s="168"/>
      <c r="G25" s="168"/>
      <c r="H25" s="168"/>
    </row>
    <row r="26" spans="1:8">
      <c r="A26" s="168"/>
      <c r="B26" s="168"/>
      <c r="C26" s="168"/>
      <c r="D26" s="168"/>
      <c r="E26" s="168"/>
      <c r="F26" s="168"/>
      <c r="G26" s="168"/>
      <c r="H26" s="168"/>
    </row>
    <row r="27" spans="1:8">
      <c r="A27" s="71"/>
      <c r="B27" s="71"/>
      <c r="C27" s="71"/>
      <c r="D27" s="86"/>
      <c r="E27" s="71"/>
      <c r="F27" s="71"/>
      <c r="G27" s="71"/>
      <c r="H27" s="71"/>
    </row>
  </sheetData>
  <mergeCells count="2">
    <mergeCell ref="A21:H22"/>
    <mergeCell ref="A25:H26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230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Каталог!B13</f>
        <v>7736900843</v>
      </c>
      <c r="C4" s="108" t="str">
        <f>Каталог!C13</f>
        <v>Котел Logamax plus GB172-42 i H (черный)</v>
      </c>
      <c r="D4" s="80">
        <f>Каталог!D13</f>
        <v>114070</v>
      </c>
      <c r="E4" s="35" t="s">
        <v>106</v>
      </c>
      <c r="F4" s="35">
        <v>1</v>
      </c>
      <c r="G4" s="36">
        <f t="shared" ref="G4:G11" si="0">D4</f>
        <v>114070</v>
      </c>
      <c r="H4" s="37">
        <f t="shared" ref="H4:H11" si="1">G4*F4</f>
        <v>114070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2</v>
      </c>
      <c r="G11" s="44">
        <f t="shared" si="0"/>
        <v>10299</v>
      </c>
      <c r="H11" s="45">
        <f t="shared" si="1"/>
        <v>20598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221845.80000000002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231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Каталог!B13</f>
        <v>7736900843</v>
      </c>
      <c r="C4" s="108" t="str">
        <f>Каталог!C13</f>
        <v>Котел Logamax plus GB172-42 i H (черный)</v>
      </c>
      <c r="D4" s="80">
        <f>Каталог!D13</f>
        <v>114070</v>
      </c>
      <c r="E4" s="35" t="s">
        <v>106</v>
      </c>
      <c r="F4" s="35">
        <v>1</v>
      </c>
      <c r="G4" s="36">
        <f t="shared" ref="G4:G11" si="0">D4</f>
        <v>114070</v>
      </c>
      <c r="H4" s="37">
        <f t="shared" ref="H4:H11" si="1">G4*F4</f>
        <v>114070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3</v>
      </c>
      <c r="G11" s="44">
        <f t="shared" si="0"/>
        <v>10299</v>
      </c>
      <c r="H11" s="45">
        <f t="shared" si="1"/>
        <v>30897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232144.80000000002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232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Каталог!B13</f>
        <v>7736900843</v>
      </c>
      <c r="C4" s="108" t="str">
        <f>Каталог!C13</f>
        <v>Котел Logamax plus GB172-42 i H (черный)</v>
      </c>
      <c r="D4" s="80">
        <f>Каталог!D13</f>
        <v>114070</v>
      </c>
      <c r="E4" s="35" t="s">
        <v>106</v>
      </c>
      <c r="F4" s="35">
        <v>1</v>
      </c>
      <c r="G4" s="36">
        <f t="shared" ref="G4:G11" si="0">D4</f>
        <v>114070</v>
      </c>
      <c r="H4" s="37">
        <f t="shared" ref="H4:H11" si="1">G4*F4</f>
        <v>114070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4</v>
      </c>
      <c r="G11" s="44">
        <f t="shared" si="0"/>
        <v>10299</v>
      </c>
      <c r="H11" s="45">
        <f t="shared" si="1"/>
        <v>41196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242443.80000000002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233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Каталог!B13</f>
        <v>7736900843</v>
      </c>
      <c r="C4" s="108" t="str">
        <f>Каталог!C13</f>
        <v>Котел Logamax plus GB172-42 i H (черный)</v>
      </c>
      <c r="D4" s="80">
        <f>Каталог!D13</f>
        <v>114070</v>
      </c>
      <c r="E4" s="35" t="s">
        <v>106</v>
      </c>
      <c r="F4" s="35">
        <v>1</v>
      </c>
      <c r="G4" s="36">
        <f t="shared" ref="G4:G10" si="0">D4</f>
        <v>114070</v>
      </c>
      <c r="H4" s="37">
        <f t="shared" ref="H4:H10" si="1">G4*F4</f>
        <v>114070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Каталог!B27</f>
        <v>7736701045</v>
      </c>
      <c r="C10" s="55" t="str">
        <f>Каталог!C27</f>
        <v>Регулятор Logamatic TC100</v>
      </c>
      <c r="D10" s="82">
        <f>Каталог!D27</f>
        <v>17646</v>
      </c>
      <c r="E10" s="43" t="s">
        <v>106</v>
      </c>
      <c r="F10" s="43">
        <v>1</v>
      </c>
      <c r="G10" s="44">
        <f t="shared" si="0"/>
        <v>17646</v>
      </c>
      <c r="H10" s="45">
        <f t="shared" si="1"/>
        <v>17646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208469.28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49">
        <v>1</v>
      </c>
      <c r="B15" s="53">
        <f>Каталог!B34</f>
        <v>7719002763</v>
      </c>
      <c r="C15" s="53" t="str">
        <f>Каталог!C34</f>
        <v>Концентрическая труба 80/125 500 мм AZB 604/1</v>
      </c>
      <c r="D15" s="80">
        <f>Каталог!D34</f>
        <v>1818.24</v>
      </c>
      <c r="E15" s="39" t="s">
        <v>106</v>
      </c>
      <c r="F15" s="39">
        <v>1</v>
      </c>
      <c r="G15" s="40">
        <f t="shared" ref="G15:G18" si="2">D15</f>
        <v>1818.24</v>
      </c>
      <c r="H15" s="41">
        <f>G15*F15</f>
        <v>1818.24</v>
      </c>
    </row>
    <row r="16" spans="1:8">
      <c r="A16" s="49">
        <v>2</v>
      </c>
      <c r="B16" s="53">
        <f>Каталог!B35</f>
        <v>7719002764</v>
      </c>
      <c r="C16" s="53" t="str">
        <f>Каталог!C35</f>
        <v>Концентрическая труба 80/125 1000 мм  AZB 605/1</v>
      </c>
      <c r="D16" s="80">
        <f>Каталог!D35</f>
        <v>2242.56</v>
      </c>
      <c r="E16" s="39" t="s">
        <v>106</v>
      </c>
      <c r="F16" s="39">
        <v>1</v>
      </c>
      <c r="G16" s="40">
        <f t="shared" si="2"/>
        <v>2242.56</v>
      </c>
      <c r="H16" s="41">
        <f>G16*F16</f>
        <v>2242.56</v>
      </c>
    </row>
    <row r="17" spans="1:8">
      <c r="A17" s="49">
        <v>3</v>
      </c>
      <c r="B17" s="53">
        <f>Каталог!B36</f>
        <v>7719002765</v>
      </c>
      <c r="C17" s="53" t="str">
        <f>Каталог!C36</f>
        <v>Концентрическая труба 80/125 2000 мм AZB 606/1</v>
      </c>
      <c r="D17" s="80">
        <f>Каталог!D36</f>
        <v>5697.92</v>
      </c>
      <c r="E17" s="39" t="s">
        <v>106</v>
      </c>
      <c r="F17" s="39">
        <v>1</v>
      </c>
      <c r="G17" s="40">
        <f t="shared" si="2"/>
        <v>5697.92</v>
      </c>
      <c r="H17" s="41">
        <f>G17*F17</f>
        <v>5697.92</v>
      </c>
    </row>
    <row r="18" spans="1:8" ht="15.75" thickBot="1">
      <c r="A18" s="63">
        <v>4</v>
      </c>
      <c r="B18" s="64">
        <f>Каталог!B37</f>
        <v>7719002766</v>
      </c>
      <c r="C18" s="64" t="str">
        <f>Каталог!C37</f>
        <v>Колено концентрическое 87* DN80/125 AZB 607/1</v>
      </c>
      <c r="D18" s="84">
        <f>Каталог!D37</f>
        <v>1879.04</v>
      </c>
      <c r="E18" s="43" t="s">
        <v>106</v>
      </c>
      <c r="F18" s="43">
        <v>1</v>
      </c>
      <c r="G18" s="44">
        <f t="shared" si="2"/>
        <v>1879.04</v>
      </c>
      <c r="H18" s="45">
        <f>G18*F18</f>
        <v>1879.04</v>
      </c>
    </row>
    <row r="19" spans="1:8">
      <c r="A19" s="33"/>
      <c r="B19" s="52"/>
      <c r="C19" s="33"/>
      <c r="D19" s="78"/>
      <c r="E19" s="29"/>
      <c r="F19" s="29"/>
      <c r="G19" s="33"/>
      <c r="H19" s="33"/>
    </row>
    <row r="20" spans="1:8">
      <c r="A20" s="47" t="s">
        <v>151</v>
      </c>
      <c r="B20" s="52"/>
      <c r="C20" s="33"/>
      <c r="D20" s="78"/>
      <c r="E20" s="29"/>
      <c r="F20" s="29"/>
      <c r="G20" s="33"/>
      <c r="H20" s="33"/>
    </row>
    <row r="21" spans="1:8">
      <c r="A21" s="167" t="s">
        <v>154</v>
      </c>
      <c r="B21" s="167"/>
      <c r="C21" s="167"/>
      <c r="D21" s="167"/>
      <c r="E21" s="167"/>
      <c r="F21" s="167"/>
      <c r="G21" s="167"/>
      <c r="H21" s="167"/>
    </row>
    <row r="22" spans="1:8">
      <c r="A22" s="167"/>
      <c r="B22" s="167"/>
      <c r="C22" s="167"/>
      <c r="D22" s="167"/>
      <c r="E22" s="167"/>
      <c r="F22" s="167"/>
      <c r="G22" s="167"/>
      <c r="H22" s="167"/>
    </row>
    <row r="23" spans="1:8">
      <c r="A23" s="70"/>
      <c r="C23" s="70"/>
      <c r="E23" s="70"/>
      <c r="F23" s="70"/>
      <c r="G23" s="70"/>
      <c r="H23" s="70"/>
    </row>
    <row r="24" spans="1:8">
      <c r="A24" s="51" t="s">
        <v>152</v>
      </c>
      <c r="B24" s="52"/>
      <c r="C24" s="33"/>
      <c r="D24" s="78"/>
      <c r="E24" s="29"/>
      <c r="F24" s="29"/>
      <c r="G24" s="33"/>
      <c r="H24" s="33"/>
    </row>
    <row r="25" spans="1:8">
      <c r="A25" s="168" t="s">
        <v>153</v>
      </c>
      <c r="B25" s="168"/>
      <c r="C25" s="168"/>
      <c r="D25" s="168"/>
      <c r="E25" s="168"/>
      <c r="F25" s="168"/>
      <c r="G25" s="168"/>
      <c r="H25" s="168"/>
    </row>
    <row r="26" spans="1:8">
      <c r="A26" s="168"/>
      <c r="B26" s="168"/>
      <c r="C26" s="168"/>
      <c r="D26" s="168"/>
      <c r="E26" s="168"/>
      <c r="F26" s="168"/>
      <c r="G26" s="168"/>
      <c r="H26" s="168"/>
    </row>
    <row r="27" spans="1:8">
      <c r="A27" s="71"/>
      <c r="B27" s="71"/>
      <c r="C27" s="71"/>
      <c r="D27" s="86"/>
      <c r="E27" s="71"/>
      <c r="F27" s="71"/>
      <c r="G27" s="71"/>
      <c r="H27" s="71"/>
    </row>
  </sheetData>
  <mergeCells count="2">
    <mergeCell ref="A21:H22"/>
    <mergeCell ref="A25:H26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234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Каталог!B13</f>
        <v>7736900843</v>
      </c>
      <c r="C4" s="108" t="str">
        <f>Каталог!C13</f>
        <v>Котел Logamax plus GB172-42 i H (черный)</v>
      </c>
      <c r="D4" s="80">
        <f>Каталог!D13</f>
        <v>114070</v>
      </c>
      <c r="E4" s="35" t="s">
        <v>106</v>
      </c>
      <c r="F4" s="35">
        <v>1</v>
      </c>
      <c r="G4" s="36">
        <f t="shared" ref="G4:G10" si="0">D4</f>
        <v>114070</v>
      </c>
      <c r="H4" s="37">
        <f t="shared" ref="H4:H10" si="1">G4*F4</f>
        <v>114070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Каталог!B25</f>
        <v>7738110073</v>
      </c>
      <c r="C10" s="55" t="str">
        <f>Каталог!C25</f>
        <v>Пульт управления RC200</v>
      </c>
      <c r="D10" s="82">
        <f>Каталог!D25</f>
        <v>7741</v>
      </c>
      <c r="E10" s="43" t="s">
        <v>106</v>
      </c>
      <c r="F10" s="43">
        <v>1</v>
      </c>
      <c r="G10" s="44">
        <f t="shared" si="0"/>
        <v>7741</v>
      </c>
      <c r="H10" s="45">
        <f t="shared" si="1"/>
        <v>7741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198564.28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49">
        <v>1</v>
      </c>
      <c r="B15" s="53">
        <f>Каталог!B34</f>
        <v>7719002763</v>
      </c>
      <c r="C15" s="53" t="str">
        <f>Каталог!C34</f>
        <v>Концентрическая труба 80/125 500 мм AZB 604/1</v>
      </c>
      <c r="D15" s="80">
        <f>Каталог!D34</f>
        <v>1818.24</v>
      </c>
      <c r="E15" s="39" t="s">
        <v>106</v>
      </c>
      <c r="F15" s="39">
        <v>1</v>
      </c>
      <c r="G15" s="40">
        <f t="shared" ref="G15:G18" si="2">D15</f>
        <v>1818.24</v>
      </c>
      <c r="H15" s="41">
        <f>G15*F15</f>
        <v>1818.24</v>
      </c>
    </row>
    <row r="16" spans="1:8">
      <c r="A16" s="49">
        <v>2</v>
      </c>
      <c r="B16" s="53">
        <f>Каталог!B35</f>
        <v>7719002764</v>
      </c>
      <c r="C16" s="53" t="str">
        <f>Каталог!C35</f>
        <v>Концентрическая труба 80/125 1000 мм  AZB 605/1</v>
      </c>
      <c r="D16" s="80">
        <f>Каталог!D35</f>
        <v>2242.56</v>
      </c>
      <c r="E16" s="39" t="s">
        <v>106</v>
      </c>
      <c r="F16" s="39">
        <v>1</v>
      </c>
      <c r="G16" s="40">
        <f t="shared" si="2"/>
        <v>2242.56</v>
      </c>
      <c r="H16" s="41">
        <f>G16*F16</f>
        <v>2242.56</v>
      </c>
    </row>
    <row r="17" spans="1:8">
      <c r="A17" s="49">
        <v>3</v>
      </c>
      <c r="B17" s="53">
        <f>Каталог!B36</f>
        <v>7719002765</v>
      </c>
      <c r="C17" s="53" t="str">
        <f>Каталог!C36</f>
        <v>Концентрическая труба 80/125 2000 мм AZB 606/1</v>
      </c>
      <c r="D17" s="80">
        <f>Каталог!D36</f>
        <v>5697.92</v>
      </c>
      <c r="E17" s="39" t="s">
        <v>106</v>
      </c>
      <c r="F17" s="39">
        <v>1</v>
      </c>
      <c r="G17" s="40">
        <f t="shared" si="2"/>
        <v>5697.92</v>
      </c>
      <c r="H17" s="41">
        <f>G17*F17</f>
        <v>5697.92</v>
      </c>
    </row>
    <row r="18" spans="1:8" ht="15.75" thickBot="1">
      <c r="A18" s="63">
        <v>4</v>
      </c>
      <c r="B18" s="64">
        <f>Каталог!B37</f>
        <v>7719002766</v>
      </c>
      <c r="C18" s="64" t="str">
        <f>Каталог!C37</f>
        <v>Колено концентрическое 87* DN80/125 AZB 607/1</v>
      </c>
      <c r="D18" s="84">
        <f>Каталог!D37</f>
        <v>1879.04</v>
      </c>
      <c r="E18" s="43" t="s">
        <v>106</v>
      </c>
      <c r="F18" s="43">
        <v>1</v>
      </c>
      <c r="G18" s="44">
        <f t="shared" si="2"/>
        <v>1879.04</v>
      </c>
      <c r="H18" s="45">
        <f>G18*F18</f>
        <v>1879.04</v>
      </c>
    </row>
    <row r="19" spans="1:8">
      <c r="A19" s="33"/>
      <c r="B19" s="52"/>
      <c r="C19" s="33"/>
      <c r="D19" s="78"/>
      <c r="E19" s="29"/>
      <c r="F19" s="29"/>
      <c r="G19" s="33"/>
      <c r="H19" s="33"/>
    </row>
    <row r="20" spans="1:8">
      <c r="A20" s="47" t="s">
        <v>151</v>
      </c>
      <c r="B20" s="52"/>
      <c r="C20" s="33"/>
      <c r="D20" s="78"/>
      <c r="E20" s="29"/>
      <c r="F20" s="29"/>
      <c r="G20" s="33"/>
      <c r="H20" s="33"/>
    </row>
    <row r="21" spans="1:8">
      <c r="A21" s="167" t="s">
        <v>154</v>
      </c>
      <c r="B21" s="167"/>
      <c r="C21" s="167"/>
      <c r="D21" s="167"/>
      <c r="E21" s="167"/>
      <c r="F21" s="167"/>
      <c r="G21" s="167"/>
      <c r="H21" s="167"/>
    </row>
    <row r="22" spans="1:8">
      <c r="A22" s="167"/>
      <c r="B22" s="167"/>
      <c r="C22" s="167"/>
      <c r="D22" s="167"/>
      <c r="E22" s="167"/>
      <c r="F22" s="167"/>
      <c r="G22" s="167"/>
      <c r="H22" s="167"/>
    </row>
    <row r="23" spans="1:8">
      <c r="A23" s="70"/>
      <c r="C23" s="70"/>
      <c r="E23" s="70"/>
      <c r="F23" s="70"/>
      <c r="G23" s="70"/>
      <c r="H23" s="70"/>
    </row>
    <row r="24" spans="1:8">
      <c r="A24" s="51" t="s">
        <v>152</v>
      </c>
      <c r="B24" s="52"/>
      <c r="C24" s="33"/>
      <c r="D24" s="78"/>
      <c r="E24" s="29"/>
      <c r="F24" s="29"/>
      <c r="G24" s="33"/>
      <c r="H24" s="33"/>
    </row>
    <row r="25" spans="1:8">
      <c r="A25" s="168" t="s">
        <v>153</v>
      </c>
      <c r="B25" s="168"/>
      <c r="C25" s="168"/>
      <c r="D25" s="168"/>
      <c r="E25" s="168"/>
      <c r="F25" s="168"/>
      <c r="G25" s="168"/>
      <c r="H25" s="168"/>
    </row>
    <row r="26" spans="1:8">
      <c r="A26" s="168"/>
      <c r="B26" s="168"/>
      <c r="C26" s="168"/>
      <c r="D26" s="168"/>
      <c r="E26" s="168"/>
      <c r="F26" s="168"/>
      <c r="G26" s="168"/>
      <c r="H26" s="168"/>
    </row>
    <row r="27" spans="1:8">
      <c r="A27" s="71"/>
      <c r="B27" s="71"/>
      <c r="C27" s="71"/>
      <c r="D27" s="86"/>
      <c r="E27" s="71"/>
      <c r="F27" s="71"/>
      <c r="G27" s="71"/>
      <c r="H27" s="71"/>
    </row>
  </sheetData>
  <mergeCells count="2">
    <mergeCell ref="A21:H22"/>
    <mergeCell ref="A25:H26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235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Каталог!B13</f>
        <v>7736900843</v>
      </c>
      <c r="C4" s="108" t="str">
        <f>Каталог!C13</f>
        <v>Котел Logamax plus GB172-42 i H (черный)</v>
      </c>
      <c r="D4" s="80">
        <f>Каталог!D13</f>
        <v>114070</v>
      </c>
      <c r="E4" s="35" t="s">
        <v>106</v>
      </c>
      <c r="F4" s="35">
        <v>1</v>
      </c>
      <c r="G4" s="36">
        <f t="shared" ref="G4:G11" si="0">D4</f>
        <v>114070</v>
      </c>
      <c r="H4" s="37">
        <f t="shared" ref="H4:H11" si="1">G4*F4</f>
        <v>114070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2</v>
      </c>
      <c r="G11" s="44">
        <f t="shared" si="0"/>
        <v>10299</v>
      </c>
      <c r="H11" s="45">
        <f t="shared" si="1"/>
        <v>20598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226509.28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167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56">
        <f>Каталог!B2</f>
        <v>7736901201</v>
      </c>
      <c r="C4" s="18" t="str">
        <f>Каталог!C2</f>
        <v>Котел настенный газовый конденсационный одноконутрный GB062-14</v>
      </c>
      <c r="D4" s="80">
        <f>Каталог!D2</f>
        <v>64350</v>
      </c>
      <c r="E4" s="35" t="s">
        <v>106</v>
      </c>
      <c r="F4" s="35">
        <v>1</v>
      </c>
      <c r="G4" s="36">
        <f t="shared" ref="G4:G10" si="0">D4</f>
        <v>64350</v>
      </c>
      <c r="H4" s="37">
        <f t="shared" ref="H4:H10" si="1">G4*F4</f>
        <v>64350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 ht="15.75" thickBot="1">
      <c r="A10" s="42">
        <v>7</v>
      </c>
      <c r="B10" s="55">
        <f>Каталог!B25</f>
        <v>7738110073</v>
      </c>
      <c r="C10" s="55" t="str">
        <f>Каталог!C25</f>
        <v>Пульт управления RC200</v>
      </c>
      <c r="D10" s="82">
        <f>Каталог!D38</f>
        <v>15088</v>
      </c>
      <c r="E10" s="43" t="s">
        <v>106</v>
      </c>
      <c r="F10" s="43">
        <v>1</v>
      </c>
      <c r="G10" s="44">
        <f t="shared" si="0"/>
        <v>15088</v>
      </c>
      <c r="H10" s="45">
        <f t="shared" si="1"/>
        <v>15088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146375.16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62">
        <v>1</v>
      </c>
      <c r="B15" s="53">
        <f>Каталог!B33</f>
        <v>7716780184</v>
      </c>
      <c r="C15" s="53" t="str">
        <f>Каталог!C33</f>
        <v>Адаптер подкл. к дымоходу AZB 931</v>
      </c>
      <c r="D15" s="80">
        <f>Каталог!D33</f>
        <v>969.6</v>
      </c>
      <c r="E15" s="35" t="s">
        <v>106</v>
      </c>
      <c r="F15" s="35">
        <v>1</v>
      </c>
      <c r="G15" s="36">
        <f t="shared" ref="G15:G19" si="2">D15</f>
        <v>969.6</v>
      </c>
      <c r="H15" s="37">
        <f>G15*F15</f>
        <v>969.6</v>
      </c>
    </row>
    <row r="16" spans="1:8">
      <c r="A16" s="49">
        <v>2</v>
      </c>
      <c r="B16" s="53">
        <f>Каталог!B34</f>
        <v>7719002763</v>
      </c>
      <c r="C16" s="53" t="str">
        <f>Каталог!C34</f>
        <v>Концентрическая труба 80/125 500 мм AZB 604/1</v>
      </c>
      <c r="D16" s="80">
        <f>Каталог!D34</f>
        <v>1818.24</v>
      </c>
      <c r="E16" s="39" t="s">
        <v>106</v>
      </c>
      <c r="F16" s="39">
        <v>1</v>
      </c>
      <c r="G16" s="40">
        <f t="shared" si="2"/>
        <v>1818.24</v>
      </c>
      <c r="H16" s="41">
        <f>G16*F16</f>
        <v>1818.24</v>
      </c>
    </row>
    <row r="17" spans="1:8">
      <c r="A17" s="49">
        <v>3</v>
      </c>
      <c r="B17" s="53">
        <f>Каталог!B35</f>
        <v>7719002764</v>
      </c>
      <c r="C17" s="53" t="str">
        <f>Каталог!C35</f>
        <v>Концентрическая труба 80/125 1000 мм  AZB 605/1</v>
      </c>
      <c r="D17" s="80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4</v>
      </c>
      <c r="B18" s="53">
        <f>Каталог!B36</f>
        <v>7719002765</v>
      </c>
      <c r="C18" s="53" t="str">
        <f>Каталог!C36</f>
        <v>Концентрическая труба 80/125 2000 мм AZB 606/1</v>
      </c>
      <c r="D18" s="80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 ht="15.75" thickBot="1">
      <c r="A19" s="63">
        <v>5</v>
      </c>
      <c r="B19" s="64">
        <f>Каталог!B37</f>
        <v>7719002766</v>
      </c>
      <c r="C19" s="64" t="str">
        <f>Каталог!C37</f>
        <v>Колено концентрическое 87* DN80/125 AZB 607/1</v>
      </c>
      <c r="D19" s="84">
        <f>Каталог!D37</f>
        <v>1879.04</v>
      </c>
      <c r="E19" s="43" t="s">
        <v>106</v>
      </c>
      <c r="F19" s="43">
        <v>1</v>
      </c>
      <c r="G19" s="44">
        <f t="shared" si="2"/>
        <v>1879.04</v>
      </c>
      <c r="H19" s="45">
        <f>G19*F19</f>
        <v>1879.04</v>
      </c>
    </row>
    <row r="20" spans="1:8">
      <c r="A20" s="33"/>
      <c r="B20" s="52"/>
      <c r="C20" s="33"/>
      <c r="D20" s="78"/>
      <c r="E20" s="29"/>
      <c r="F20" s="29"/>
      <c r="G20" s="33"/>
      <c r="H20" s="33"/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 ht="15" customHeight="1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 ht="15" customHeight="1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236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Каталог!B13</f>
        <v>7736900843</v>
      </c>
      <c r="C4" s="108" t="str">
        <f>Каталог!C13</f>
        <v>Котел Logamax plus GB172-42 i H (черный)</v>
      </c>
      <c r="D4" s="80">
        <f>Каталог!D13</f>
        <v>114070</v>
      </c>
      <c r="E4" s="35" t="s">
        <v>106</v>
      </c>
      <c r="F4" s="35">
        <v>1</v>
      </c>
      <c r="G4" s="36">
        <f t="shared" ref="G4:G11" si="0">D4</f>
        <v>114070</v>
      </c>
      <c r="H4" s="37">
        <f t="shared" ref="H4:H11" si="1">G4*F4</f>
        <v>114070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3</v>
      </c>
      <c r="G11" s="44">
        <f t="shared" si="0"/>
        <v>10299</v>
      </c>
      <c r="H11" s="45">
        <f t="shared" si="1"/>
        <v>30897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236808.28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237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Каталог!B13</f>
        <v>7736900843</v>
      </c>
      <c r="C4" s="108" t="str">
        <f>Каталог!C13</f>
        <v>Котел Logamax plus GB172-42 i H (черный)</v>
      </c>
      <c r="D4" s="80">
        <f>Каталог!D13</f>
        <v>114070</v>
      </c>
      <c r="E4" s="35" t="s">
        <v>106</v>
      </c>
      <c r="F4" s="35">
        <v>1</v>
      </c>
      <c r="G4" s="36">
        <f t="shared" ref="G4:G11" si="0">D4</f>
        <v>114070</v>
      </c>
      <c r="H4" s="37">
        <f t="shared" ref="H4:H11" si="1">G4*F4</f>
        <v>114070</v>
      </c>
    </row>
    <row r="5" spans="1:8">
      <c r="A5" s="38">
        <v>2</v>
      </c>
      <c r="B5" s="54">
        <f>Каталог!B17</f>
        <v>8718543078</v>
      </c>
      <c r="C5" s="54" t="str">
        <f>Каталог!C17</f>
        <v>Бак-водонагреватель Logalux SU200/5E W белый</v>
      </c>
      <c r="D5" s="81">
        <f>Каталог!D17</f>
        <v>51168</v>
      </c>
      <c r="E5" s="39" t="s">
        <v>106</v>
      </c>
      <c r="F5" s="39">
        <v>1</v>
      </c>
      <c r="G5" s="40">
        <f t="shared" si="0"/>
        <v>51168</v>
      </c>
      <c r="H5" s="41">
        <f t="shared" si="1"/>
        <v>51168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4</v>
      </c>
      <c r="G11" s="44">
        <f t="shared" si="0"/>
        <v>10299</v>
      </c>
      <c r="H11" s="45">
        <f t="shared" si="1"/>
        <v>41196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247107.28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238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Каталог!B13</f>
        <v>7736900843</v>
      </c>
      <c r="C4" s="108" t="str">
        <f>Каталог!C13</f>
        <v>Котел Logamax plus GB172-42 i H (черный)</v>
      </c>
      <c r="D4" s="80">
        <f>Каталог!D13</f>
        <v>114070</v>
      </c>
      <c r="E4" s="35" t="s">
        <v>106</v>
      </c>
      <c r="F4" s="35">
        <v>1</v>
      </c>
      <c r="G4" s="36">
        <f t="shared" ref="G4:G10" si="0">D4</f>
        <v>114070</v>
      </c>
      <c r="H4" s="37">
        <f t="shared" ref="H4:H10" si="1">G4*F4</f>
        <v>114070</v>
      </c>
    </row>
    <row r="5" spans="1:8">
      <c r="A5" s="38">
        <v>2</v>
      </c>
      <c r="B5" s="54">
        <f>Каталог!B18</f>
        <v>8718541331</v>
      </c>
      <c r="C5" s="54" t="str">
        <f>Каталог!C18</f>
        <v>Бак-водонагреватель Logalux SU300/5 W белый</v>
      </c>
      <c r="D5" s="81">
        <f>Каталог!D18</f>
        <v>67542</v>
      </c>
      <c r="E5" s="39" t="s">
        <v>106</v>
      </c>
      <c r="F5" s="39">
        <v>1</v>
      </c>
      <c r="G5" s="40">
        <f t="shared" si="0"/>
        <v>67542</v>
      </c>
      <c r="H5" s="41">
        <f t="shared" si="1"/>
        <v>67542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Каталог!B30</f>
        <v>7747412596</v>
      </c>
      <c r="C9" s="54" t="str">
        <f>Каталог!C30</f>
        <v>Мембранный бак д/систем гор. водоснабжения DE 25/10, G ¾, синий</v>
      </c>
      <c r="D9" s="81">
        <f>Каталог!D30</f>
        <v>4544</v>
      </c>
      <c r="E9" s="39" t="s">
        <v>106</v>
      </c>
      <c r="F9" s="39">
        <v>1</v>
      </c>
      <c r="G9" s="40">
        <f t="shared" si="0"/>
        <v>4544</v>
      </c>
      <c r="H9" s="41">
        <f t="shared" si="1"/>
        <v>4544</v>
      </c>
    </row>
    <row r="10" spans="1:8" ht="15.75" thickBot="1">
      <c r="A10" s="42">
        <v>7</v>
      </c>
      <c r="B10" s="55">
        <f>Каталог!B27</f>
        <v>7736701045</v>
      </c>
      <c r="C10" s="55" t="str">
        <f>Каталог!C27</f>
        <v>Регулятор Logamatic TC100</v>
      </c>
      <c r="D10" s="82">
        <f>Каталог!D27</f>
        <v>17646</v>
      </c>
      <c r="E10" s="43" t="s">
        <v>106</v>
      </c>
      <c r="F10" s="43">
        <v>1</v>
      </c>
      <c r="G10" s="44">
        <f t="shared" si="0"/>
        <v>17646</v>
      </c>
      <c r="H10" s="45">
        <f t="shared" si="1"/>
        <v>17646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225355.28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49">
        <v>1</v>
      </c>
      <c r="B15" s="53">
        <f>Каталог!B34</f>
        <v>7719002763</v>
      </c>
      <c r="C15" s="53" t="str">
        <f>Каталог!C34</f>
        <v>Концентрическая труба 80/125 500 мм AZB 604/1</v>
      </c>
      <c r="D15" s="80">
        <f>Каталог!D34</f>
        <v>1818.24</v>
      </c>
      <c r="E15" s="39" t="s">
        <v>106</v>
      </c>
      <c r="F15" s="39">
        <v>1</v>
      </c>
      <c r="G15" s="40">
        <f t="shared" ref="G15:G18" si="2">D15</f>
        <v>1818.24</v>
      </c>
      <c r="H15" s="41">
        <f>G15*F15</f>
        <v>1818.24</v>
      </c>
    </row>
    <row r="16" spans="1:8">
      <c r="A16" s="49">
        <v>2</v>
      </c>
      <c r="B16" s="53">
        <f>Каталог!B35</f>
        <v>7719002764</v>
      </c>
      <c r="C16" s="53" t="str">
        <f>Каталог!C35</f>
        <v>Концентрическая труба 80/125 1000 мм  AZB 605/1</v>
      </c>
      <c r="D16" s="80">
        <f>Каталог!D35</f>
        <v>2242.56</v>
      </c>
      <c r="E16" s="39" t="s">
        <v>106</v>
      </c>
      <c r="F16" s="39">
        <v>1</v>
      </c>
      <c r="G16" s="40">
        <f t="shared" si="2"/>
        <v>2242.56</v>
      </c>
      <c r="H16" s="41">
        <f>G16*F16</f>
        <v>2242.56</v>
      </c>
    </row>
    <row r="17" spans="1:8">
      <c r="A17" s="49">
        <v>3</v>
      </c>
      <c r="B17" s="53">
        <f>Каталог!B36</f>
        <v>7719002765</v>
      </c>
      <c r="C17" s="53" t="str">
        <f>Каталог!C36</f>
        <v>Концентрическая труба 80/125 2000 мм AZB 606/1</v>
      </c>
      <c r="D17" s="80">
        <f>Каталог!D36</f>
        <v>5697.92</v>
      </c>
      <c r="E17" s="39" t="s">
        <v>106</v>
      </c>
      <c r="F17" s="39">
        <v>1</v>
      </c>
      <c r="G17" s="40">
        <f t="shared" si="2"/>
        <v>5697.92</v>
      </c>
      <c r="H17" s="41">
        <f>G17*F17</f>
        <v>5697.92</v>
      </c>
    </row>
    <row r="18" spans="1:8" ht="15.75" thickBot="1">
      <c r="A18" s="63">
        <v>4</v>
      </c>
      <c r="B18" s="64">
        <f>Каталог!B37</f>
        <v>7719002766</v>
      </c>
      <c r="C18" s="64" t="str">
        <f>Каталог!C37</f>
        <v>Колено концентрическое 87* DN80/125 AZB 607/1</v>
      </c>
      <c r="D18" s="84">
        <f>Каталог!D37</f>
        <v>1879.04</v>
      </c>
      <c r="E18" s="43" t="s">
        <v>106</v>
      </c>
      <c r="F18" s="43">
        <v>1</v>
      </c>
      <c r="G18" s="44">
        <f t="shared" si="2"/>
        <v>1879.04</v>
      </c>
      <c r="H18" s="45">
        <f>G18*F18</f>
        <v>1879.04</v>
      </c>
    </row>
    <row r="19" spans="1:8">
      <c r="A19" s="33"/>
      <c r="B19" s="52"/>
      <c r="C19" s="33"/>
      <c r="D19" s="78"/>
      <c r="E19" s="29"/>
      <c r="F19" s="29"/>
      <c r="G19" s="33"/>
      <c r="H19" s="33"/>
    </row>
    <row r="20" spans="1:8">
      <c r="A20" s="47" t="s">
        <v>151</v>
      </c>
      <c r="B20" s="52"/>
      <c r="C20" s="33"/>
      <c r="D20" s="78"/>
      <c r="E20" s="29"/>
      <c r="F20" s="29"/>
      <c r="G20" s="33"/>
      <c r="H20" s="33"/>
    </row>
    <row r="21" spans="1:8">
      <c r="A21" s="167" t="s">
        <v>154</v>
      </c>
      <c r="B21" s="167"/>
      <c r="C21" s="167"/>
      <c r="D21" s="167"/>
      <c r="E21" s="167"/>
      <c r="F21" s="167"/>
      <c r="G21" s="167"/>
      <c r="H21" s="167"/>
    </row>
    <row r="22" spans="1:8">
      <c r="A22" s="167"/>
      <c r="B22" s="167"/>
      <c r="C22" s="167"/>
      <c r="D22" s="167"/>
      <c r="E22" s="167"/>
      <c r="F22" s="167"/>
      <c r="G22" s="167"/>
      <c r="H22" s="167"/>
    </row>
    <row r="23" spans="1:8">
      <c r="A23" s="70"/>
      <c r="C23" s="70"/>
      <c r="E23" s="70"/>
      <c r="F23" s="70"/>
      <c r="G23" s="70"/>
      <c r="H23" s="70"/>
    </row>
    <row r="24" spans="1:8">
      <c r="A24" s="51" t="s">
        <v>152</v>
      </c>
      <c r="B24" s="52"/>
      <c r="C24" s="33"/>
      <c r="D24" s="78"/>
      <c r="E24" s="29"/>
      <c r="F24" s="29"/>
      <c r="G24" s="33"/>
      <c r="H24" s="33"/>
    </row>
    <row r="25" spans="1:8">
      <c r="A25" s="168" t="s">
        <v>153</v>
      </c>
      <c r="B25" s="168"/>
      <c r="C25" s="168"/>
      <c r="D25" s="168"/>
      <c r="E25" s="168"/>
      <c r="F25" s="168"/>
      <c r="G25" s="168"/>
      <c r="H25" s="168"/>
    </row>
    <row r="26" spans="1:8">
      <c r="A26" s="168"/>
      <c r="B26" s="168"/>
      <c r="C26" s="168"/>
      <c r="D26" s="168"/>
      <c r="E26" s="168"/>
      <c r="F26" s="168"/>
      <c r="G26" s="168"/>
      <c r="H26" s="168"/>
    </row>
    <row r="27" spans="1:8">
      <c r="A27" s="71"/>
      <c r="B27" s="71"/>
      <c r="C27" s="71"/>
      <c r="D27" s="86"/>
      <c r="E27" s="71"/>
      <c r="F27" s="71"/>
      <c r="G27" s="71"/>
      <c r="H27" s="71"/>
    </row>
  </sheetData>
  <mergeCells count="2">
    <mergeCell ref="A21:H22"/>
    <mergeCell ref="A25:H26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239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Каталог!B13</f>
        <v>7736900843</v>
      </c>
      <c r="C4" s="108" t="str">
        <f>Каталог!C13</f>
        <v>Котел Logamax plus GB172-42 i H (черный)</v>
      </c>
      <c r="D4" s="80">
        <f>Каталог!D13</f>
        <v>114070</v>
      </c>
      <c r="E4" s="35" t="s">
        <v>106</v>
      </c>
      <c r="F4" s="35">
        <v>1</v>
      </c>
      <c r="G4" s="36">
        <f t="shared" ref="G4:G10" si="0">D4</f>
        <v>114070</v>
      </c>
      <c r="H4" s="37">
        <f t="shared" ref="H4:H10" si="1">G4*F4</f>
        <v>114070</v>
      </c>
    </row>
    <row r="5" spans="1:8">
      <c r="A5" s="38">
        <v>2</v>
      </c>
      <c r="B5" s="54">
        <f>Каталог!B18</f>
        <v>8718541331</v>
      </c>
      <c r="C5" s="54" t="str">
        <f>Каталог!C18</f>
        <v>Бак-водонагреватель Logalux SU300/5 W белый</v>
      </c>
      <c r="D5" s="81">
        <f>Каталог!D18</f>
        <v>67542</v>
      </c>
      <c r="E5" s="39" t="s">
        <v>106</v>
      </c>
      <c r="F5" s="39">
        <v>1</v>
      </c>
      <c r="G5" s="40">
        <f t="shared" si="0"/>
        <v>67542</v>
      </c>
      <c r="H5" s="41">
        <f t="shared" si="1"/>
        <v>67542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Каталог!B30</f>
        <v>7747412596</v>
      </c>
      <c r="C9" s="54" t="str">
        <f>Каталог!C30</f>
        <v>Мембранный бак д/систем гор. водоснабжения DE 25/10, G ¾, синий</v>
      </c>
      <c r="D9" s="81">
        <f>Каталог!D30</f>
        <v>4544</v>
      </c>
      <c r="E9" s="39" t="s">
        <v>106</v>
      </c>
      <c r="F9" s="39">
        <v>1</v>
      </c>
      <c r="G9" s="40">
        <f t="shared" si="0"/>
        <v>4544</v>
      </c>
      <c r="H9" s="41">
        <f t="shared" si="1"/>
        <v>4544</v>
      </c>
    </row>
    <row r="10" spans="1:8" ht="15.75" thickBot="1">
      <c r="A10" s="42">
        <v>7</v>
      </c>
      <c r="B10" s="55">
        <f>Каталог!B25</f>
        <v>7738110073</v>
      </c>
      <c r="C10" s="55" t="str">
        <f>Каталог!C25</f>
        <v>Пульт управления RC200</v>
      </c>
      <c r="D10" s="82">
        <f>Каталог!D25</f>
        <v>7741</v>
      </c>
      <c r="E10" s="43" t="s">
        <v>106</v>
      </c>
      <c r="F10" s="43">
        <v>1</v>
      </c>
      <c r="G10" s="44">
        <f t="shared" si="0"/>
        <v>7741</v>
      </c>
      <c r="H10" s="45">
        <f t="shared" si="1"/>
        <v>7741</v>
      </c>
    </row>
    <row r="11" spans="1:8">
      <c r="A11" s="33"/>
      <c r="B11" s="52"/>
      <c r="C11" s="33"/>
      <c r="D11" s="83"/>
      <c r="E11" s="29"/>
      <c r="F11" s="30" t="s">
        <v>148</v>
      </c>
      <c r="G11" s="46"/>
      <c r="H11" s="46">
        <f>SUM(H4:H10)</f>
        <v>215450.28</v>
      </c>
    </row>
    <row r="12" spans="1:8">
      <c r="A12" s="47" t="s">
        <v>149</v>
      </c>
      <c r="B12" s="52"/>
      <c r="C12" s="29" t="s">
        <v>150</v>
      </c>
      <c r="D12" s="78"/>
      <c r="E12" s="29"/>
      <c r="F12" s="29"/>
      <c r="G12" s="33"/>
      <c r="H12" s="48"/>
    </row>
    <row r="13" spans="1:8" ht="15.75" thickBot="1">
      <c r="A13" s="33"/>
      <c r="B13" s="52"/>
      <c r="C13" s="33"/>
      <c r="D13" s="78"/>
      <c r="E13" s="29"/>
      <c r="F13" s="29"/>
      <c r="G13" s="33"/>
      <c r="H13" s="48"/>
    </row>
    <row r="14" spans="1:8" ht="34.5" thickBot="1">
      <c r="A14" s="57" t="s">
        <v>145</v>
      </c>
      <c r="B14" s="58" t="s">
        <v>100</v>
      </c>
      <c r="C14" s="59" t="s">
        <v>101</v>
      </c>
      <c r="D14" s="79" t="s">
        <v>155</v>
      </c>
      <c r="E14" s="60" t="s">
        <v>102</v>
      </c>
      <c r="F14" s="59" t="s">
        <v>103</v>
      </c>
      <c r="G14" s="60" t="s">
        <v>146</v>
      </c>
      <c r="H14" s="61" t="s">
        <v>147</v>
      </c>
    </row>
    <row r="15" spans="1:8">
      <c r="A15" s="49">
        <v>1</v>
      </c>
      <c r="B15" s="53">
        <f>Каталог!B34</f>
        <v>7719002763</v>
      </c>
      <c r="C15" s="53" t="str">
        <f>Каталог!C34</f>
        <v>Концентрическая труба 80/125 500 мм AZB 604/1</v>
      </c>
      <c r="D15" s="80">
        <f>Каталог!D34</f>
        <v>1818.24</v>
      </c>
      <c r="E15" s="39" t="s">
        <v>106</v>
      </c>
      <c r="F15" s="39">
        <v>1</v>
      </c>
      <c r="G15" s="40">
        <f t="shared" ref="G15:G18" si="2">D15</f>
        <v>1818.24</v>
      </c>
      <c r="H15" s="41">
        <f>G15*F15</f>
        <v>1818.24</v>
      </c>
    </row>
    <row r="16" spans="1:8">
      <c r="A16" s="49">
        <v>2</v>
      </c>
      <c r="B16" s="53">
        <f>Каталог!B35</f>
        <v>7719002764</v>
      </c>
      <c r="C16" s="53" t="str">
        <f>Каталог!C35</f>
        <v>Концентрическая труба 80/125 1000 мм  AZB 605/1</v>
      </c>
      <c r="D16" s="80">
        <f>Каталог!D35</f>
        <v>2242.56</v>
      </c>
      <c r="E16" s="39" t="s">
        <v>106</v>
      </c>
      <c r="F16" s="39">
        <v>1</v>
      </c>
      <c r="G16" s="40">
        <f t="shared" si="2"/>
        <v>2242.56</v>
      </c>
      <c r="H16" s="41">
        <f>G16*F16</f>
        <v>2242.56</v>
      </c>
    </row>
    <row r="17" spans="1:8">
      <c r="A17" s="49">
        <v>3</v>
      </c>
      <c r="B17" s="53">
        <f>Каталог!B36</f>
        <v>7719002765</v>
      </c>
      <c r="C17" s="53" t="str">
        <f>Каталог!C36</f>
        <v>Концентрическая труба 80/125 2000 мм AZB 606/1</v>
      </c>
      <c r="D17" s="80">
        <f>Каталог!D36</f>
        <v>5697.92</v>
      </c>
      <c r="E17" s="39" t="s">
        <v>106</v>
      </c>
      <c r="F17" s="39">
        <v>1</v>
      </c>
      <c r="G17" s="40">
        <f t="shared" si="2"/>
        <v>5697.92</v>
      </c>
      <c r="H17" s="41">
        <f>G17*F17</f>
        <v>5697.92</v>
      </c>
    </row>
    <row r="18" spans="1:8" ht="15.75" thickBot="1">
      <c r="A18" s="63">
        <v>4</v>
      </c>
      <c r="B18" s="64">
        <f>Каталог!B37</f>
        <v>7719002766</v>
      </c>
      <c r="C18" s="64" t="str">
        <f>Каталог!C37</f>
        <v>Колено концентрическое 87* DN80/125 AZB 607/1</v>
      </c>
      <c r="D18" s="84">
        <f>Каталог!D37</f>
        <v>1879.04</v>
      </c>
      <c r="E18" s="43" t="s">
        <v>106</v>
      </c>
      <c r="F18" s="43">
        <v>1</v>
      </c>
      <c r="G18" s="44">
        <f t="shared" si="2"/>
        <v>1879.04</v>
      </c>
      <c r="H18" s="45">
        <f>G18*F18</f>
        <v>1879.04</v>
      </c>
    </row>
    <row r="19" spans="1:8">
      <c r="A19" s="33"/>
      <c r="B19" s="52"/>
      <c r="C19" s="33"/>
      <c r="D19" s="78"/>
      <c r="E19" s="29"/>
      <c r="F19" s="29"/>
      <c r="G19" s="33"/>
      <c r="H19" s="33"/>
    </row>
    <row r="20" spans="1:8">
      <c r="A20" s="47" t="s">
        <v>151</v>
      </c>
      <c r="B20" s="52"/>
      <c r="C20" s="33"/>
      <c r="D20" s="78"/>
      <c r="E20" s="29"/>
      <c r="F20" s="29"/>
      <c r="G20" s="33"/>
      <c r="H20" s="33"/>
    </row>
    <row r="21" spans="1:8">
      <c r="A21" s="167" t="s">
        <v>154</v>
      </c>
      <c r="B21" s="167"/>
      <c r="C21" s="167"/>
      <c r="D21" s="167"/>
      <c r="E21" s="167"/>
      <c r="F21" s="167"/>
      <c r="G21" s="167"/>
      <c r="H21" s="167"/>
    </row>
    <row r="22" spans="1:8">
      <c r="A22" s="167"/>
      <c r="B22" s="167"/>
      <c r="C22" s="167"/>
      <c r="D22" s="167"/>
      <c r="E22" s="167"/>
      <c r="F22" s="167"/>
      <c r="G22" s="167"/>
      <c r="H22" s="167"/>
    </row>
    <row r="23" spans="1:8">
      <c r="A23" s="70"/>
      <c r="C23" s="70"/>
      <c r="E23" s="70"/>
      <c r="F23" s="70"/>
      <c r="G23" s="70"/>
      <c r="H23" s="70"/>
    </row>
    <row r="24" spans="1:8">
      <c r="A24" s="51" t="s">
        <v>152</v>
      </c>
      <c r="B24" s="52"/>
      <c r="C24" s="33"/>
      <c r="D24" s="78"/>
      <c r="E24" s="29"/>
      <c r="F24" s="29"/>
      <c r="G24" s="33"/>
      <c r="H24" s="33"/>
    </row>
    <row r="25" spans="1:8">
      <c r="A25" s="168" t="s">
        <v>153</v>
      </c>
      <c r="B25" s="168"/>
      <c r="C25" s="168"/>
      <c r="D25" s="168"/>
      <c r="E25" s="168"/>
      <c r="F25" s="168"/>
      <c r="G25" s="168"/>
      <c r="H25" s="168"/>
    </row>
    <row r="26" spans="1:8">
      <c r="A26" s="168"/>
      <c r="B26" s="168"/>
      <c r="C26" s="168"/>
      <c r="D26" s="168"/>
      <c r="E26" s="168"/>
      <c r="F26" s="168"/>
      <c r="G26" s="168"/>
      <c r="H26" s="168"/>
    </row>
    <row r="27" spans="1:8">
      <c r="A27" s="71"/>
      <c r="B27" s="71"/>
      <c r="C27" s="71"/>
      <c r="D27" s="86"/>
      <c r="E27" s="71"/>
      <c r="F27" s="71"/>
      <c r="G27" s="71"/>
      <c r="H27" s="71"/>
    </row>
  </sheetData>
  <mergeCells count="2">
    <mergeCell ref="A21:H22"/>
    <mergeCell ref="A25:H26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240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Каталог!B14</f>
        <v>7736900904</v>
      </c>
      <c r="C4" s="108" t="str">
        <f>Каталог!C14</f>
        <v>Котел Logamax plus GB172-42 iW H (белый)</v>
      </c>
      <c r="D4" s="80">
        <f>Каталог!D14</f>
        <v>114070</v>
      </c>
      <c r="E4" s="35" t="s">
        <v>106</v>
      </c>
      <c r="F4" s="35">
        <v>1</v>
      </c>
      <c r="G4" s="36">
        <f t="shared" ref="G4:G11" si="0">D4</f>
        <v>114070</v>
      </c>
      <c r="H4" s="37">
        <f t="shared" ref="H4:H11" si="1">G4*F4</f>
        <v>114070</v>
      </c>
    </row>
    <row r="5" spans="1:8">
      <c r="A5" s="38">
        <v>2</v>
      </c>
      <c r="B5" s="54">
        <f>Каталог!B18</f>
        <v>8718541331</v>
      </c>
      <c r="C5" s="54" t="str">
        <f>Каталог!C18</f>
        <v>Бак-водонагреватель Logalux SU300/5 W белый</v>
      </c>
      <c r="D5" s="81">
        <f>Каталог!D18</f>
        <v>67542</v>
      </c>
      <c r="E5" s="39" t="s">
        <v>106</v>
      </c>
      <c r="F5" s="39">
        <v>1</v>
      </c>
      <c r="G5" s="40">
        <f t="shared" si="0"/>
        <v>67542</v>
      </c>
      <c r="H5" s="41">
        <f t="shared" si="1"/>
        <v>67542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Каталог!B30</f>
        <v>7747412596</v>
      </c>
      <c r="C9" s="54" t="str">
        <f>Каталог!C30</f>
        <v>Мембранный бак д/систем гор. водоснабжения DE 25/10, G ¾, синий</v>
      </c>
      <c r="D9" s="81">
        <f>Каталог!D30</f>
        <v>4544</v>
      </c>
      <c r="E9" s="39" t="s">
        <v>106</v>
      </c>
      <c r="F9" s="39">
        <v>1</v>
      </c>
      <c r="G9" s="40">
        <f t="shared" si="0"/>
        <v>4544</v>
      </c>
      <c r="H9" s="41">
        <f t="shared" si="1"/>
        <v>4544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2</v>
      </c>
      <c r="G11" s="44">
        <f t="shared" si="0"/>
        <v>10299</v>
      </c>
      <c r="H11" s="45">
        <f t="shared" si="1"/>
        <v>20598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243395.28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241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Каталог!B14</f>
        <v>7736900904</v>
      </c>
      <c r="C4" s="108" t="str">
        <f>Каталог!C14</f>
        <v>Котел Logamax plus GB172-42 iW H (белый)</v>
      </c>
      <c r="D4" s="80">
        <f>Каталог!D14</f>
        <v>114070</v>
      </c>
      <c r="E4" s="35" t="s">
        <v>106</v>
      </c>
      <c r="F4" s="35">
        <v>1</v>
      </c>
      <c r="G4" s="36">
        <f t="shared" ref="G4:G11" si="0">D4</f>
        <v>114070</v>
      </c>
      <c r="H4" s="37">
        <f t="shared" ref="H4:H11" si="1">G4*F4</f>
        <v>114070</v>
      </c>
    </row>
    <row r="5" spans="1:8">
      <c r="A5" s="38">
        <v>2</v>
      </c>
      <c r="B5" s="54">
        <f>Каталог!B18</f>
        <v>8718541331</v>
      </c>
      <c r="C5" s="54" t="str">
        <f>Каталог!C18</f>
        <v>Бак-водонагреватель Logalux SU300/5 W белый</v>
      </c>
      <c r="D5" s="81">
        <f>Каталог!D18</f>
        <v>67542</v>
      </c>
      <c r="E5" s="39" t="s">
        <v>106</v>
      </c>
      <c r="F5" s="39">
        <v>1</v>
      </c>
      <c r="G5" s="40">
        <f t="shared" si="0"/>
        <v>67542</v>
      </c>
      <c r="H5" s="41">
        <f t="shared" si="1"/>
        <v>67542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Каталог!B30</f>
        <v>7747412596</v>
      </c>
      <c r="C9" s="54" t="str">
        <f>Каталог!C30</f>
        <v>Мембранный бак д/систем гор. водоснабжения DE 25/10, G ¾, синий</v>
      </c>
      <c r="D9" s="81">
        <f>Каталог!D30</f>
        <v>4544</v>
      </c>
      <c r="E9" s="39" t="s">
        <v>106</v>
      </c>
      <c r="F9" s="39">
        <v>1</v>
      </c>
      <c r="G9" s="40">
        <f t="shared" si="0"/>
        <v>4544</v>
      </c>
      <c r="H9" s="41">
        <f t="shared" si="1"/>
        <v>4544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3</v>
      </c>
      <c r="G11" s="44">
        <f t="shared" si="0"/>
        <v>10299</v>
      </c>
      <c r="H11" s="45">
        <f t="shared" si="1"/>
        <v>30897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253694.28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H28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242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34">
        <v>1</v>
      </c>
      <c r="B4" s="108">
        <f>Каталог!B14</f>
        <v>7736900904</v>
      </c>
      <c r="C4" s="108" t="str">
        <f>Каталог!C14</f>
        <v>Котел Logamax plus GB172-42 iW H (белый)</v>
      </c>
      <c r="D4" s="80">
        <f>Каталог!D14</f>
        <v>114070</v>
      </c>
      <c r="E4" s="35" t="s">
        <v>106</v>
      </c>
      <c r="F4" s="35">
        <v>1</v>
      </c>
      <c r="G4" s="36">
        <f t="shared" ref="G4:G11" si="0">D4</f>
        <v>114070</v>
      </c>
      <c r="H4" s="37">
        <f t="shared" ref="H4:H11" si="1">G4*F4</f>
        <v>114070</v>
      </c>
    </row>
    <row r="5" spans="1:8">
      <c r="A5" s="38">
        <v>2</v>
      </c>
      <c r="B5" s="54">
        <f>Каталог!B18</f>
        <v>8718541331</v>
      </c>
      <c r="C5" s="54" t="str">
        <f>Каталог!C18</f>
        <v>Бак-водонагреватель Logalux SU300/5 W белый</v>
      </c>
      <c r="D5" s="81">
        <f>Каталог!D18</f>
        <v>67542</v>
      </c>
      <c r="E5" s="39" t="s">
        <v>106</v>
      </c>
      <c r="F5" s="39">
        <v>1</v>
      </c>
      <c r="G5" s="40">
        <f t="shared" si="0"/>
        <v>67542</v>
      </c>
      <c r="H5" s="41">
        <f t="shared" si="1"/>
        <v>67542</v>
      </c>
    </row>
    <row r="6" spans="1:8">
      <c r="A6" s="38">
        <v>3</v>
      </c>
      <c r="B6" s="54" t="str">
        <f>Каталог!B40</f>
        <v>80937412</v>
      </c>
      <c r="C6" s="54" t="str">
        <f>Каталог!C40</f>
        <v>Группа безопасности бака-в/н до 1000 л. SG160S- 3/4AB, 3/4" 8бар</v>
      </c>
      <c r="D6" s="81">
        <f>Каталог!D40</f>
        <v>6855.68</v>
      </c>
      <c r="E6" s="39" t="s">
        <v>106</v>
      </c>
      <c r="F6" s="39">
        <v>1</v>
      </c>
      <c r="G6" s="40">
        <f t="shared" si="0"/>
        <v>6855.68</v>
      </c>
      <c r="H6" s="41">
        <f t="shared" si="1"/>
        <v>6855.68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Каталог!B32</f>
        <v>7747215367</v>
      </c>
      <c r="C8" s="54" t="str">
        <f>Каталог!C32</f>
        <v>Комплект отвода дымовых газов для вывода через стену DN 80/125</v>
      </c>
      <c r="D8" s="81">
        <f>Каталог!D32</f>
        <v>12729.6</v>
      </c>
      <c r="E8" s="39" t="s">
        <v>106</v>
      </c>
      <c r="F8" s="39">
        <v>1</v>
      </c>
      <c r="G8" s="40">
        <f t="shared" si="0"/>
        <v>12729.6</v>
      </c>
      <c r="H8" s="41">
        <f t="shared" si="1"/>
        <v>12729.6</v>
      </c>
    </row>
    <row r="9" spans="1:8">
      <c r="A9" s="38">
        <v>6</v>
      </c>
      <c r="B9" s="54">
        <f>Каталог!B30</f>
        <v>7747412596</v>
      </c>
      <c r="C9" s="54" t="str">
        <f>Каталог!C30</f>
        <v>Мембранный бак д/систем гор. водоснабжения DE 25/10, G ¾, синий</v>
      </c>
      <c r="D9" s="81">
        <f>Каталог!D30</f>
        <v>4544</v>
      </c>
      <c r="E9" s="39" t="s">
        <v>106</v>
      </c>
      <c r="F9" s="39">
        <v>1</v>
      </c>
      <c r="G9" s="40">
        <f t="shared" si="0"/>
        <v>4544</v>
      </c>
      <c r="H9" s="41">
        <f t="shared" si="1"/>
        <v>4544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4</v>
      </c>
      <c r="G11" s="44">
        <f t="shared" si="0"/>
        <v>10299</v>
      </c>
      <c r="H11" s="45">
        <f t="shared" si="1"/>
        <v>41196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263993.28000000003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118" t="s">
        <v>145</v>
      </c>
      <c r="B15" s="119" t="s">
        <v>100</v>
      </c>
      <c r="C15" s="120" t="s">
        <v>101</v>
      </c>
      <c r="D15" s="121" t="s">
        <v>155</v>
      </c>
      <c r="E15" s="122" t="s">
        <v>102</v>
      </c>
      <c r="F15" s="120" t="s">
        <v>103</v>
      </c>
      <c r="G15" s="122" t="s">
        <v>146</v>
      </c>
      <c r="H15" s="123" t="s">
        <v>147</v>
      </c>
    </row>
    <row r="16" spans="1:8">
      <c r="A16" s="129">
        <v>1</v>
      </c>
      <c r="B16" s="130">
        <f>Каталог!B34</f>
        <v>7719002763</v>
      </c>
      <c r="C16" s="130" t="str">
        <f>Каталог!C34</f>
        <v>Концентрическая труба 80/125 500 мм AZB 604/1</v>
      </c>
      <c r="D16" s="87">
        <f>Каталог!D34</f>
        <v>1818.24</v>
      </c>
      <c r="E16" s="74" t="s">
        <v>106</v>
      </c>
      <c r="F16" s="74">
        <v>1</v>
      </c>
      <c r="G16" s="75">
        <f t="shared" ref="G16:G20" si="2">D16</f>
        <v>1818.24</v>
      </c>
      <c r="H16" s="76">
        <f>G16*F16</f>
        <v>1818.24</v>
      </c>
    </row>
    <row r="17" spans="1:8">
      <c r="A17" s="49">
        <v>2</v>
      </c>
      <c r="B17" s="54">
        <f>Каталог!B35</f>
        <v>7719002764</v>
      </c>
      <c r="C17" s="54" t="str">
        <f>Каталог!C35</f>
        <v>Концентрическая труба 80/125 1000 мм  AZB 605/1</v>
      </c>
      <c r="D17" s="81">
        <f>Каталог!D35</f>
        <v>2242.56</v>
      </c>
      <c r="E17" s="39" t="s">
        <v>106</v>
      </c>
      <c r="F17" s="39">
        <v>1</v>
      </c>
      <c r="G17" s="40">
        <f t="shared" si="2"/>
        <v>2242.56</v>
      </c>
      <c r="H17" s="41">
        <f>G17*F17</f>
        <v>2242.56</v>
      </c>
    </row>
    <row r="18" spans="1:8">
      <c r="A18" s="49">
        <v>3</v>
      </c>
      <c r="B18" s="54">
        <f>Каталог!B36</f>
        <v>7719002765</v>
      </c>
      <c r="C18" s="54" t="str">
        <f>Каталог!C36</f>
        <v>Концентрическая труба 80/125 2000 мм AZB 606/1</v>
      </c>
      <c r="D18" s="81">
        <f>Каталог!D36</f>
        <v>5697.92</v>
      </c>
      <c r="E18" s="39" t="s">
        <v>106</v>
      </c>
      <c r="F18" s="39">
        <v>1</v>
      </c>
      <c r="G18" s="40">
        <f t="shared" si="2"/>
        <v>5697.92</v>
      </c>
      <c r="H18" s="41">
        <f>G18*F18</f>
        <v>5697.92</v>
      </c>
    </row>
    <row r="19" spans="1:8">
      <c r="A19" s="49">
        <v>4</v>
      </c>
      <c r="B19" s="54">
        <f>Каталог!B37</f>
        <v>7719002766</v>
      </c>
      <c r="C19" s="54" t="str">
        <f>Каталог!C37</f>
        <v>Колено концентрическое 87* DN80/125 AZB 607/1</v>
      </c>
      <c r="D19" s="81">
        <f>Каталог!D37</f>
        <v>1879.04</v>
      </c>
      <c r="E19" s="39" t="s">
        <v>106</v>
      </c>
      <c r="F19" s="39">
        <v>1</v>
      </c>
      <c r="G19" s="40">
        <f t="shared" si="2"/>
        <v>1879.04</v>
      </c>
      <c r="H19" s="41">
        <f>G19*F19</f>
        <v>1879.04</v>
      </c>
    </row>
    <row r="20" spans="1:8" ht="15.75" thickBot="1">
      <c r="A20" s="42">
        <v>5</v>
      </c>
      <c r="B20" s="131">
        <f>Каталог!B22</f>
        <v>8718584845</v>
      </c>
      <c r="C20" s="131" t="str">
        <f>Каталог!C22</f>
        <v>Модуль Logamatic web KM200</v>
      </c>
      <c r="D20" s="82">
        <f>Каталог!D22</f>
        <v>16072</v>
      </c>
      <c r="E20" s="43" t="s">
        <v>106</v>
      </c>
      <c r="F20" s="43">
        <v>1</v>
      </c>
      <c r="G20" s="44">
        <f t="shared" si="2"/>
        <v>16072</v>
      </c>
      <c r="H20" s="45">
        <f>G20*F20</f>
        <v>16072</v>
      </c>
    </row>
    <row r="21" spans="1:8">
      <c r="A21" s="47" t="s">
        <v>151</v>
      </c>
      <c r="B21" s="52"/>
      <c r="C21" s="33"/>
      <c r="D21" s="78"/>
      <c r="E21" s="29"/>
      <c r="F21" s="29"/>
      <c r="G21" s="33"/>
      <c r="H21" s="33"/>
    </row>
    <row r="22" spans="1:8">
      <c r="A22" s="167" t="s">
        <v>154</v>
      </c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70"/>
      <c r="C24" s="70"/>
      <c r="E24" s="70"/>
      <c r="F24" s="70"/>
      <c r="G24" s="70"/>
      <c r="H24" s="70"/>
    </row>
    <row r="25" spans="1:8">
      <c r="A25" s="51" t="s">
        <v>152</v>
      </c>
      <c r="B25" s="52"/>
      <c r="C25" s="33"/>
      <c r="D25" s="78"/>
      <c r="E25" s="29"/>
      <c r="F25" s="29"/>
      <c r="G25" s="33"/>
      <c r="H25" s="33"/>
    </row>
    <row r="26" spans="1:8">
      <c r="A26" s="168" t="s">
        <v>153</v>
      </c>
      <c r="B26" s="168"/>
      <c r="C26" s="168"/>
      <c r="D26" s="168"/>
      <c r="E26" s="168"/>
      <c r="F26" s="168"/>
      <c r="G26" s="168"/>
      <c r="H26" s="168"/>
    </row>
    <row r="27" spans="1:8">
      <c r="A27" s="168"/>
      <c r="B27" s="168"/>
      <c r="C27" s="168"/>
      <c r="D27" s="168"/>
      <c r="E27" s="168"/>
      <c r="F27" s="168"/>
      <c r="G27" s="168"/>
      <c r="H27" s="168"/>
    </row>
    <row r="28" spans="1:8">
      <c r="A28" s="71"/>
      <c r="B28" s="71"/>
      <c r="C28" s="71"/>
      <c r="D28" s="86"/>
      <c r="E28" s="71"/>
      <c r="F28" s="71"/>
      <c r="G28" s="71"/>
      <c r="H28" s="71"/>
    </row>
  </sheetData>
  <mergeCells count="2">
    <mergeCell ref="A22:H23"/>
    <mergeCell ref="A26:H27"/>
  </mergeCells>
  <hyperlinks>
    <hyperlink ref="H1" location="Комплекты!A1" display="все комплекты"/>
  </hyperlinks>
  <pageMargins left="0.7" right="0.7" top="0.75" bottom="0.75" header="0.3" footer="0.3"/>
  <legacyDrawing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K40"/>
  <sheetViews>
    <sheetView workbookViewId="0"/>
  </sheetViews>
  <sheetFormatPr defaultColWidth="4.7109375" defaultRowHeight="15"/>
  <cols>
    <col min="1" max="1" width="4.7109375" customWidth="1"/>
    <col min="2" max="2" width="16.42578125" customWidth="1"/>
    <col min="3" max="3" width="64.140625" customWidth="1"/>
    <col min="4" max="4" width="27.7109375" customWidth="1"/>
  </cols>
  <sheetData>
    <row r="1" spans="1:4" ht="24.75" customHeight="1">
      <c r="A1" s="19" t="s">
        <v>99</v>
      </c>
      <c r="B1" s="19" t="s">
        <v>100</v>
      </c>
      <c r="C1" s="20" t="s">
        <v>101</v>
      </c>
      <c r="D1" s="19" t="s">
        <v>104</v>
      </c>
    </row>
    <row r="2" spans="1:4" ht="15" customHeight="1">
      <c r="A2" s="21">
        <v>1</v>
      </c>
      <c r="B2" s="22">
        <v>7736901201</v>
      </c>
      <c r="C2" s="23" t="s">
        <v>105</v>
      </c>
      <c r="D2" s="24">
        <v>64350</v>
      </c>
    </row>
    <row r="3" spans="1:4" ht="15" customHeight="1">
      <c r="A3" s="21">
        <v>2</v>
      </c>
      <c r="B3" s="22">
        <v>7736901202</v>
      </c>
      <c r="C3" s="23" t="s">
        <v>107</v>
      </c>
      <c r="D3" s="24">
        <v>66207.14</v>
      </c>
    </row>
    <row r="4" spans="1:4" ht="15" customHeight="1">
      <c r="A4" s="21">
        <v>3</v>
      </c>
      <c r="B4" s="22">
        <v>7736901200</v>
      </c>
      <c r="C4" s="23" t="s">
        <v>108</v>
      </c>
      <c r="D4" s="24">
        <v>67321.429999999993</v>
      </c>
    </row>
    <row r="5" spans="1:4" ht="15" customHeight="1">
      <c r="A5" s="21">
        <v>4</v>
      </c>
      <c r="B5" s="22">
        <v>7736901150</v>
      </c>
      <c r="C5" s="23" t="s">
        <v>109</v>
      </c>
      <c r="D5" s="24">
        <v>78690</v>
      </c>
    </row>
    <row r="6" spans="1:4" ht="15" customHeight="1">
      <c r="A6" s="21">
        <v>5</v>
      </c>
      <c r="B6" s="22">
        <v>7736901151</v>
      </c>
      <c r="C6" s="23" t="s">
        <v>110</v>
      </c>
      <c r="D6" s="24">
        <v>78690</v>
      </c>
    </row>
    <row r="7" spans="1:4" ht="15" customHeight="1">
      <c r="A7" s="21">
        <v>6</v>
      </c>
      <c r="B7" s="22">
        <v>7736901148</v>
      </c>
      <c r="C7" s="23" t="s">
        <v>111</v>
      </c>
      <c r="D7" s="24">
        <v>76724</v>
      </c>
    </row>
    <row r="8" spans="1:4" ht="15" customHeight="1">
      <c r="A8" s="21">
        <v>7</v>
      </c>
      <c r="B8" s="22">
        <v>7736901149</v>
      </c>
      <c r="C8" s="23" t="s">
        <v>112</v>
      </c>
      <c r="D8" s="24">
        <v>76724</v>
      </c>
    </row>
    <row r="9" spans="1:4" ht="15" customHeight="1">
      <c r="A9" s="21">
        <v>8</v>
      </c>
      <c r="B9" s="22">
        <v>7736900840</v>
      </c>
      <c r="C9" s="23" t="s">
        <v>113</v>
      </c>
      <c r="D9" s="24">
        <v>93432</v>
      </c>
    </row>
    <row r="10" spans="1:4" ht="15" customHeight="1">
      <c r="A10" s="21">
        <v>9</v>
      </c>
      <c r="B10" s="22">
        <v>7736900902</v>
      </c>
      <c r="C10" s="23" t="s">
        <v>114</v>
      </c>
      <c r="D10" s="24">
        <v>93432</v>
      </c>
    </row>
    <row r="11" spans="1:4" ht="15" customHeight="1">
      <c r="A11" s="21">
        <v>10</v>
      </c>
      <c r="B11" s="22">
        <v>7736900842</v>
      </c>
      <c r="C11" s="23" t="s">
        <v>115</v>
      </c>
      <c r="D11" s="24">
        <v>105225</v>
      </c>
    </row>
    <row r="12" spans="1:4" ht="15" customHeight="1">
      <c r="A12" s="21">
        <v>11</v>
      </c>
      <c r="B12" s="22">
        <v>7736900903</v>
      </c>
      <c r="C12" s="23" t="s">
        <v>116</v>
      </c>
      <c r="D12" s="24">
        <v>105225</v>
      </c>
    </row>
    <row r="13" spans="1:4" ht="15" customHeight="1">
      <c r="A13" s="21">
        <v>12</v>
      </c>
      <c r="B13" s="22">
        <v>7736900843</v>
      </c>
      <c r="C13" s="23" t="s">
        <v>117</v>
      </c>
      <c r="D13" s="24">
        <v>114070</v>
      </c>
    </row>
    <row r="14" spans="1:4" ht="15" customHeight="1">
      <c r="A14" s="21">
        <v>13</v>
      </c>
      <c r="B14" s="22">
        <v>7736900904</v>
      </c>
      <c r="C14" s="23" t="s">
        <v>118</v>
      </c>
      <c r="D14" s="24">
        <v>114070</v>
      </c>
    </row>
    <row r="15" spans="1:4" ht="15" customHeight="1">
      <c r="A15" s="21">
        <v>14</v>
      </c>
      <c r="B15" s="22">
        <v>8718542406</v>
      </c>
      <c r="C15" s="23" t="s">
        <v>119</v>
      </c>
      <c r="D15" s="24">
        <v>38888</v>
      </c>
    </row>
    <row r="16" spans="1:4" ht="15" customHeight="1">
      <c r="A16" s="21">
        <v>15</v>
      </c>
      <c r="B16" s="22">
        <v>8718543058</v>
      </c>
      <c r="C16" s="23" t="s">
        <v>120</v>
      </c>
      <c r="D16" s="24">
        <v>47757</v>
      </c>
    </row>
    <row r="17" spans="1:4" ht="15" customHeight="1">
      <c r="A17" s="21">
        <v>16</v>
      </c>
      <c r="B17" s="22">
        <v>8718543078</v>
      </c>
      <c r="C17" s="23" t="s">
        <v>121</v>
      </c>
      <c r="D17" s="24">
        <v>51168</v>
      </c>
    </row>
    <row r="18" spans="1:4" ht="15" customHeight="1">
      <c r="A18" s="21">
        <v>17</v>
      </c>
      <c r="B18" s="22">
        <v>8718541331</v>
      </c>
      <c r="C18" s="23" t="s">
        <v>122</v>
      </c>
      <c r="D18" s="24">
        <v>67542</v>
      </c>
    </row>
    <row r="19" spans="1:4" ht="15" customHeight="1">
      <c r="A19" s="21">
        <v>18</v>
      </c>
      <c r="B19" s="25">
        <v>5991384</v>
      </c>
      <c r="C19" s="23" t="s">
        <v>123</v>
      </c>
      <c r="D19" s="24">
        <v>1968</v>
      </c>
    </row>
    <row r="20" spans="1:4" ht="15" customHeight="1">
      <c r="A20" s="21">
        <v>19</v>
      </c>
      <c r="B20" s="22">
        <v>63012831</v>
      </c>
      <c r="C20" s="23" t="s">
        <v>124</v>
      </c>
      <c r="D20" s="24">
        <v>2112</v>
      </c>
    </row>
    <row r="21" spans="1:4" ht="15" customHeight="1">
      <c r="A21" s="21">
        <v>20</v>
      </c>
      <c r="B21" s="26" t="s">
        <v>125</v>
      </c>
      <c r="C21" s="23" t="s">
        <v>126</v>
      </c>
      <c r="D21" s="24">
        <v>4942</v>
      </c>
    </row>
    <row r="22" spans="1:4" ht="15" customHeight="1">
      <c r="A22" s="21">
        <v>21</v>
      </c>
      <c r="B22" s="22">
        <v>8718584845</v>
      </c>
      <c r="C22" s="23" t="s">
        <v>127</v>
      </c>
      <c r="D22" s="24">
        <v>16072</v>
      </c>
    </row>
    <row r="23" spans="1:4" ht="15" customHeight="1">
      <c r="A23" s="21">
        <v>22</v>
      </c>
      <c r="B23" s="22">
        <v>7738110139</v>
      </c>
      <c r="C23" s="23" t="s">
        <v>128</v>
      </c>
      <c r="D23" s="24">
        <v>10299</v>
      </c>
    </row>
    <row r="24" spans="1:4" ht="15" customHeight="1">
      <c r="A24" s="21">
        <v>23</v>
      </c>
      <c r="B24" s="22">
        <v>7738111011</v>
      </c>
      <c r="C24" s="23" t="s">
        <v>129</v>
      </c>
      <c r="D24" s="24">
        <v>5379</v>
      </c>
    </row>
    <row r="25" spans="1:4" ht="15" customHeight="1">
      <c r="A25" s="21">
        <v>24</v>
      </c>
      <c r="B25" s="22">
        <v>7738110073</v>
      </c>
      <c r="C25" s="23" t="s">
        <v>130</v>
      </c>
      <c r="D25" s="24">
        <v>7741</v>
      </c>
    </row>
    <row r="26" spans="1:4" ht="15" customHeight="1">
      <c r="A26" s="21">
        <v>25</v>
      </c>
      <c r="B26" s="22">
        <v>7738111128</v>
      </c>
      <c r="C26" s="23" t="s">
        <v>131</v>
      </c>
      <c r="D26" s="24">
        <v>15088</v>
      </c>
    </row>
    <row r="27" spans="1:4" ht="15" customHeight="1">
      <c r="A27" s="21">
        <v>26</v>
      </c>
      <c r="B27" s="22">
        <v>7736701045</v>
      </c>
      <c r="C27" s="23" t="s">
        <v>132</v>
      </c>
      <c r="D27" s="24">
        <v>17646</v>
      </c>
    </row>
    <row r="28" spans="1:4" ht="15" customHeight="1">
      <c r="A28" s="21">
        <v>27</v>
      </c>
      <c r="B28" s="22">
        <v>81146070</v>
      </c>
      <c r="C28" s="23" t="s">
        <v>133</v>
      </c>
      <c r="D28" s="24">
        <v>3840</v>
      </c>
    </row>
    <row r="29" spans="1:4" ht="15" customHeight="1">
      <c r="A29" s="21">
        <v>28</v>
      </c>
      <c r="B29" s="22">
        <v>7747412598</v>
      </c>
      <c r="C29" s="23" t="s">
        <v>134</v>
      </c>
      <c r="D29" s="24">
        <v>4032</v>
      </c>
    </row>
    <row r="30" spans="1:4" ht="15" customHeight="1">
      <c r="A30" s="21">
        <v>29</v>
      </c>
      <c r="B30" s="22">
        <v>7747412596</v>
      </c>
      <c r="C30" s="23" t="s">
        <v>135</v>
      </c>
      <c r="D30" s="24">
        <v>4544</v>
      </c>
    </row>
    <row r="31" spans="1:4" ht="15" customHeight="1">
      <c r="A31" s="21">
        <v>30</v>
      </c>
      <c r="B31" s="22">
        <v>7736995004</v>
      </c>
      <c r="C31" s="23" t="s">
        <v>136</v>
      </c>
      <c r="D31" s="24">
        <v>7576.96</v>
      </c>
    </row>
    <row r="32" spans="1:4" ht="15" customHeight="1">
      <c r="A32" s="21">
        <v>31</v>
      </c>
      <c r="B32" s="22">
        <v>7747215367</v>
      </c>
      <c r="C32" s="23" t="s">
        <v>137</v>
      </c>
      <c r="D32" s="24">
        <v>12729.6</v>
      </c>
    </row>
    <row r="33" spans="1:11" ht="15" customHeight="1">
      <c r="A33" s="21">
        <v>32</v>
      </c>
      <c r="B33" s="22">
        <v>7716780184</v>
      </c>
      <c r="C33" s="23" t="s">
        <v>138</v>
      </c>
      <c r="D33" s="27">
        <v>969.6</v>
      </c>
    </row>
    <row r="34" spans="1:11" ht="15" customHeight="1">
      <c r="A34" s="21">
        <v>33</v>
      </c>
      <c r="B34" s="22">
        <v>7719002763</v>
      </c>
      <c r="C34" s="23" t="s">
        <v>139</v>
      </c>
      <c r="D34" s="24">
        <v>1818.24</v>
      </c>
    </row>
    <row r="35" spans="1:11" ht="15" customHeight="1">
      <c r="A35" s="21">
        <v>34</v>
      </c>
      <c r="B35" s="22">
        <v>7719002764</v>
      </c>
      <c r="C35" s="23" t="s">
        <v>140</v>
      </c>
      <c r="D35" s="24">
        <v>2242.56</v>
      </c>
    </row>
    <row r="36" spans="1:11" ht="15" customHeight="1">
      <c r="A36" s="21">
        <v>35</v>
      </c>
      <c r="B36" s="22">
        <v>7719002765</v>
      </c>
      <c r="C36" s="23" t="s">
        <v>141</v>
      </c>
      <c r="D36" s="24">
        <v>5697.92</v>
      </c>
      <c r="E36" s="66"/>
      <c r="F36" s="67"/>
      <c r="G36" s="67"/>
      <c r="H36" s="67"/>
      <c r="I36" s="67"/>
    </row>
    <row r="37" spans="1:11" ht="15" customHeight="1">
      <c r="A37" s="21">
        <v>36</v>
      </c>
      <c r="B37" s="22">
        <v>7719002766</v>
      </c>
      <c r="C37" s="23" t="s">
        <v>142</v>
      </c>
      <c r="D37" s="24">
        <v>1879.04</v>
      </c>
      <c r="E37" s="67"/>
      <c r="F37" s="67"/>
      <c r="G37" s="67"/>
      <c r="H37" s="67"/>
      <c r="I37" s="67"/>
      <c r="J37" s="67"/>
      <c r="K37" s="67"/>
    </row>
    <row r="38" spans="1:11" ht="15" customHeight="1">
      <c r="A38" s="21">
        <v>37</v>
      </c>
      <c r="B38" s="22">
        <v>7738111127</v>
      </c>
      <c r="C38" s="22" t="s">
        <v>157</v>
      </c>
      <c r="D38" s="24">
        <v>15088</v>
      </c>
      <c r="E38" s="68"/>
      <c r="F38" s="68"/>
      <c r="G38" s="68"/>
      <c r="H38" s="68"/>
      <c r="I38" s="68"/>
      <c r="J38" s="67"/>
      <c r="K38" s="67"/>
    </row>
    <row r="39" spans="1:11">
      <c r="A39" s="21">
        <v>38</v>
      </c>
      <c r="B39" s="99">
        <v>80937410</v>
      </c>
      <c r="C39" s="100" t="s">
        <v>165</v>
      </c>
      <c r="D39" s="102">
        <v>5603.2</v>
      </c>
    </row>
    <row r="40" spans="1:11">
      <c r="A40" s="21">
        <v>39</v>
      </c>
      <c r="B40" s="101" t="s">
        <v>163</v>
      </c>
      <c r="C40" s="103" t="s">
        <v>164</v>
      </c>
      <c r="D40" s="98">
        <v>6855.68</v>
      </c>
    </row>
  </sheetData>
  <sheetProtection password="C69F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workbookViewId="0"/>
  </sheetViews>
  <sheetFormatPr defaultRowHeight="15"/>
  <cols>
    <col min="1" max="1" width="6.28515625" customWidth="1"/>
    <col min="2" max="2" width="12.5703125" style="70" customWidth="1"/>
    <col min="3" max="3" width="61.42578125" customWidth="1"/>
    <col min="4" max="4" width="11.7109375" style="85" customWidth="1"/>
    <col min="5" max="6" width="6.7109375" customWidth="1"/>
    <col min="7" max="7" width="11.7109375" customWidth="1"/>
    <col min="8" max="8" width="14" customWidth="1"/>
  </cols>
  <sheetData>
    <row r="1" spans="1:8">
      <c r="A1" s="28" t="s">
        <v>168</v>
      </c>
      <c r="B1" s="28"/>
      <c r="C1" s="29" t="s">
        <v>143</v>
      </c>
      <c r="D1" s="77"/>
      <c r="E1" s="30"/>
      <c r="F1" s="30"/>
      <c r="G1" s="31"/>
      <c r="H1" s="32" t="s">
        <v>144</v>
      </c>
    </row>
    <row r="2" spans="1:8" ht="15.75" thickBot="1">
      <c r="A2" s="33"/>
      <c r="B2" s="52"/>
      <c r="C2" s="33"/>
      <c r="D2" s="78"/>
      <c r="E2" s="29"/>
      <c r="F2" s="29"/>
      <c r="G2" s="33"/>
      <c r="H2" s="33"/>
    </row>
    <row r="3" spans="1:8" ht="34.5" thickBot="1">
      <c r="A3" s="57" t="s">
        <v>145</v>
      </c>
      <c r="B3" s="58" t="s">
        <v>100</v>
      </c>
      <c r="C3" s="59" t="s">
        <v>101</v>
      </c>
      <c r="D3" s="79" t="s">
        <v>155</v>
      </c>
      <c r="E3" s="60" t="s">
        <v>102</v>
      </c>
      <c r="F3" s="59" t="s">
        <v>103</v>
      </c>
      <c r="G3" s="60" t="s">
        <v>146</v>
      </c>
      <c r="H3" s="61" t="s">
        <v>147</v>
      </c>
    </row>
    <row r="4" spans="1:8">
      <c r="A4" s="72">
        <v>1</v>
      </c>
      <c r="B4" s="73">
        <f>Каталог!B2</f>
        <v>7736901201</v>
      </c>
      <c r="C4" s="16" t="str">
        <f>Каталог!C2</f>
        <v>Котел настенный газовый конденсационный одноконутрный GB062-14</v>
      </c>
      <c r="D4" s="87">
        <f>Каталог!D2</f>
        <v>64350</v>
      </c>
      <c r="E4" s="74" t="s">
        <v>106</v>
      </c>
      <c r="F4" s="74">
        <v>1</v>
      </c>
      <c r="G4" s="75">
        <f t="shared" ref="G4:G11" si="0">D4</f>
        <v>64350</v>
      </c>
      <c r="H4" s="76">
        <f t="shared" ref="H4:H11" si="1">G4*F4</f>
        <v>64350</v>
      </c>
    </row>
    <row r="5" spans="1:8">
      <c r="A5" s="38">
        <v>2</v>
      </c>
      <c r="B5" s="54">
        <f>Каталог!B16</f>
        <v>8718543058</v>
      </c>
      <c r="C5" s="54" t="str">
        <f>Каталог!C16</f>
        <v>Бак-водонагреватель Logalux SU160/5 W белый</v>
      </c>
      <c r="D5" s="81">
        <f>Каталог!D16</f>
        <v>47757</v>
      </c>
      <c r="E5" s="39" t="s">
        <v>106</v>
      </c>
      <c r="F5" s="39">
        <v>1</v>
      </c>
      <c r="G5" s="40">
        <f t="shared" si="0"/>
        <v>47757</v>
      </c>
      <c r="H5" s="41">
        <f t="shared" si="1"/>
        <v>47757</v>
      </c>
    </row>
    <row r="6" spans="1:8">
      <c r="A6" s="38">
        <v>3</v>
      </c>
      <c r="B6" s="54">
        <f>Каталог!B39</f>
        <v>80937410</v>
      </c>
      <c r="C6" s="54" t="str">
        <f>Каталог!C39</f>
        <v>Группа безопасности бака-в/н до 200 л. SG160S- 1/2AB, 1/2" 8бар</v>
      </c>
      <c r="D6" s="81">
        <f>Каталог!D39</f>
        <v>5603.2</v>
      </c>
      <c r="E6" s="39" t="s">
        <v>106</v>
      </c>
      <c r="F6" s="39">
        <v>1</v>
      </c>
      <c r="G6" s="40">
        <f t="shared" si="0"/>
        <v>5603.2</v>
      </c>
      <c r="H6" s="41">
        <f t="shared" si="1"/>
        <v>5603.2</v>
      </c>
    </row>
    <row r="7" spans="1:8">
      <c r="A7" s="38">
        <v>4</v>
      </c>
      <c r="B7" s="54">
        <f>Каталог!B19</f>
        <v>5991384</v>
      </c>
      <c r="C7" s="54" t="str">
        <f>Каталог!C19</f>
        <v>Комплект подключения бака-в/н AS1</v>
      </c>
      <c r="D7" s="81">
        <f>Каталог!D19</f>
        <v>1968</v>
      </c>
      <c r="E7" s="39" t="s">
        <v>106</v>
      </c>
      <c r="F7" s="39">
        <v>1</v>
      </c>
      <c r="G7" s="40">
        <f t="shared" si="0"/>
        <v>1968</v>
      </c>
      <c r="H7" s="41">
        <f t="shared" si="1"/>
        <v>1968</v>
      </c>
    </row>
    <row r="8" spans="1:8">
      <c r="A8" s="38">
        <v>5</v>
      </c>
      <c r="B8" s="54">
        <f>Каталог!B31</f>
        <v>7736995004</v>
      </c>
      <c r="C8" s="54" t="str">
        <f>Каталог!C31</f>
        <v>Горизонтальный комплект DN 80/125</v>
      </c>
      <c r="D8" s="81">
        <f>Каталог!D31</f>
        <v>7576.96</v>
      </c>
      <c r="E8" s="39" t="s">
        <v>106</v>
      </c>
      <c r="F8" s="39">
        <v>1</v>
      </c>
      <c r="G8" s="40">
        <f t="shared" si="0"/>
        <v>7576.96</v>
      </c>
      <c r="H8" s="41">
        <f t="shared" si="1"/>
        <v>7576.96</v>
      </c>
    </row>
    <row r="9" spans="1:8">
      <c r="A9" s="38">
        <v>6</v>
      </c>
      <c r="B9" s="54">
        <f>Каталог!B29</f>
        <v>7747412598</v>
      </c>
      <c r="C9" s="54" t="str">
        <f>Каталог!C29</f>
        <v>Мембранный бак д/систем гор. водоснабжения DE 18/10, G ¾, синий</v>
      </c>
      <c r="D9" s="81">
        <f>Каталог!D29</f>
        <v>4032</v>
      </c>
      <c r="E9" s="39" t="s">
        <v>106</v>
      </c>
      <c r="F9" s="39">
        <v>1</v>
      </c>
      <c r="G9" s="40">
        <f t="shared" si="0"/>
        <v>4032</v>
      </c>
      <c r="H9" s="41">
        <f t="shared" si="1"/>
        <v>4032</v>
      </c>
    </row>
    <row r="10" spans="1:8">
      <c r="A10" s="38">
        <v>7</v>
      </c>
      <c r="B10" s="54">
        <f>Каталог!B38</f>
        <v>7738111127</v>
      </c>
      <c r="C10" s="54" t="str">
        <f>Каталог!C38</f>
        <v>Пульт управления RC310</v>
      </c>
      <c r="D10" s="81">
        <f>Каталог!D38</f>
        <v>15088</v>
      </c>
      <c r="E10" s="39" t="s">
        <v>106</v>
      </c>
      <c r="F10" s="39">
        <v>1</v>
      </c>
      <c r="G10" s="40">
        <f t="shared" si="0"/>
        <v>15088</v>
      </c>
      <c r="H10" s="41">
        <f t="shared" si="1"/>
        <v>15088</v>
      </c>
    </row>
    <row r="11" spans="1:8" ht="15.75" thickBot="1">
      <c r="A11" s="42">
        <v>8</v>
      </c>
      <c r="B11" s="55">
        <f>Каталог!B23</f>
        <v>7738110139</v>
      </c>
      <c r="C11" s="55" t="str">
        <f>Каталог!C23</f>
        <v>Модуль MM100-C</v>
      </c>
      <c r="D11" s="82">
        <f>Каталог!D23</f>
        <v>10299</v>
      </c>
      <c r="E11" s="43" t="s">
        <v>106</v>
      </c>
      <c r="F11" s="43">
        <v>2</v>
      </c>
      <c r="G11" s="44">
        <f t="shared" si="0"/>
        <v>10299</v>
      </c>
      <c r="H11" s="45">
        <f t="shared" si="1"/>
        <v>20598</v>
      </c>
    </row>
    <row r="12" spans="1:8">
      <c r="A12" s="33"/>
      <c r="B12" s="52"/>
      <c r="C12" s="33"/>
      <c r="D12" s="83"/>
      <c r="E12" s="29"/>
      <c r="F12" s="30" t="s">
        <v>148</v>
      </c>
      <c r="G12" s="46"/>
      <c r="H12" s="46">
        <f>SUM(H4:H11)</f>
        <v>166973.16</v>
      </c>
    </row>
    <row r="13" spans="1:8">
      <c r="A13" s="47" t="s">
        <v>149</v>
      </c>
      <c r="B13" s="52"/>
      <c r="C13" s="29" t="s">
        <v>150</v>
      </c>
      <c r="D13" s="78"/>
      <c r="E13" s="29"/>
      <c r="F13" s="29"/>
      <c r="G13" s="33"/>
      <c r="H13" s="48"/>
    </row>
    <row r="14" spans="1:8" ht="15.75" thickBot="1">
      <c r="A14" s="33"/>
      <c r="B14" s="52"/>
      <c r="C14" s="33"/>
      <c r="D14" s="78"/>
      <c r="E14" s="29"/>
      <c r="F14" s="29"/>
      <c r="G14" s="33"/>
      <c r="H14" s="48"/>
    </row>
    <row r="15" spans="1:8" ht="34.5" thickBot="1">
      <c r="A15" s="57" t="s">
        <v>145</v>
      </c>
      <c r="B15" s="58" t="s">
        <v>100</v>
      </c>
      <c r="C15" s="59" t="s">
        <v>101</v>
      </c>
      <c r="D15" s="79" t="s">
        <v>155</v>
      </c>
      <c r="E15" s="60" t="s">
        <v>102</v>
      </c>
      <c r="F15" s="59" t="s">
        <v>103</v>
      </c>
      <c r="G15" s="60" t="s">
        <v>146</v>
      </c>
      <c r="H15" s="61" t="s">
        <v>147</v>
      </c>
    </row>
    <row r="16" spans="1:8">
      <c r="A16" s="129">
        <v>1</v>
      </c>
      <c r="B16" s="130">
        <f>Каталог!B33</f>
        <v>7716780184</v>
      </c>
      <c r="C16" s="130" t="str">
        <f>Каталог!C33</f>
        <v>Адаптер подкл. к дымоходу AZB 931</v>
      </c>
      <c r="D16" s="87">
        <f>Каталог!D33</f>
        <v>969.6</v>
      </c>
      <c r="E16" s="74" t="s">
        <v>106</v>
      </c>
      <c r="F16" s="74">
        <v>1</v>
      </c>
      <c r="G16" s="75">
        <f t="shared" ref="G16:G21" si="2">D16</f>
        <v>969.6</v>
      </c>
      <c r="H16" s="76">
        <f t="shared" ref="H16:H21" si="3">G16*F16</f>
        <v>969.6</v>
      </c>
    </row>
    <row r="17" spans="1:8">
      <c r="A17" s="49">
        <v>2</v>
      </c>
      <c r="B17" s="53">
        <f>Каталог!B34</f>
        <v>7719002763</v>
      </c>
      <c r="C17" s="53" t="str">
        <f>Каталог!C34</f>
        <v>Концентрическая труба 80/125 500 мм AZB 604/1</v>
      </c>
      <c r="D17" s="80">
        <f>Каталог!D34</f>
        <v>1818.24</v>
      </c>
      <c r="E17" s="39" t="s">
        <v>106</v>
      </c>
      <c r="F17" s="39">
        <v>1</v>
      </c>
      <c r="G17" s="40">
        <f t="shared" si="2"/>
        <v>1818.24</v>
      </c>
      <c r="H17" s="41">
        <f t="shared" si="3"/>
        <v>1818.24</v>
      </c>
    </row>
    <row r="18" spans="1:8">
      <c r="A18" s="49">
        <v>3</v>
      </c>
      <c r="B18" s="53">
        <f>Каталог!B35</f>
        <v>7719002764</v>
      </c>
      <c r="C18" s="53" t="str">
        <f>Каталог!C35</f>
        <v>Концентрическая труба 80/125 1000 мм  AZB 605/1</v>
      </c>
      <c r="D18" s="80">
        <f>Каталог!D35</f>
        <v>2242.56</v>
      </c>
      <c r="E18" s="39" t="s">
        <v>106</v>
      </c>
      <c r="F18" s="39">
        <v>1</v>
      </c>
      <c r="G18" s="40">
        <f t="shared" si="2"/>
        <v>2242.56</v>
      </c>
      <c r="H18" s="41">
        <f t="shared" si="3"/>
        <v>2242.56</v>
      </c>
    </row>
    <row r="19" spans="1:8">
      <c r="A19" s="49">
        <v>4</v>
      </c>
      <c r="B19" s="53">
        <f>Каталог!B36</f>
        <v>7719002765</v>
      </c>
      <c r="C19" s="53" t="str">
        <f>Каталог!C36</f>
        <v>Концентрическая труба 80/125 2000 мм AZB 606/1</v>
      </c>
      <c r="D19" s="80">
        <f>Каталог!D36</f>
        <v>5697.92</v>
      </c>
      <c r="E19" s="39" t="s">
        <v>106</v>
      </c>
      <c r="F19" s="39">
        <v>1</v>
      </c>
      <c r="G19" s="40">
        <f t="shared" si="2"/>
        <v>5697.92</v>
      </c>
      <c r="H19" s="41">
        <f t="shared" si="3"/>
        <v>5697.92</v>
      </c>
    </row>
    <row r="20" spans="1:8">
      <c r="A20" s="49">
        <v>5</v>
      </c>
      <c r="B20" s="54">
        <f>Каталог!B37</f>
        <v>7719002766</v>
      </c>
      <c r="C20" s="54" t="str">
        <f>Каталог!C37</f>
        <v>Колено концентрическое 87* DN80/125 AZB 607/1</v>
      </c>
      <c r="D20" s="81">
        <f>Каталог!D37</f>
        <v>1879.04</v>
      </c>
      <c r="E20" s="39" t="s">
        <v>106</v>
      </c>
      <c r="F20" s="39">
        <v>1</v>
      </c>
      <c r="G20" s="40">
        <f t="shared" si="2"/>
        <v>1879.04</v>
      </c>
      <c r="H20" s="41">
        <f t="shared" si="3"/>
        <v>1879.04</v>
      </c>
    </row>
    <row r="21" spans="1:8" ht="15.75" thickBot="1">
      <c r="A21" s="63">
        <v>6</v>
      </c>
      <c r="B21" s="55">
        <f>Каталог!B22</f>
        <v>8718584845</v>
      </c>
      <c r="C21" s="55" t="str">
        <f>Каталог!C22</f>
        <v>Модуль Logamatic web KM200</v>
      </c>
      <c r="D21" s="82">
        <f>Каталог!D22</f>
        <v>16072</v>
      </c>
      <c r="E21" s="43" t="s">
        <v>106</v>
      </c>
      <c r="F21" s="43">
        <v>1</v>
      </c>
      <c r="G21" s="44">
        <f t="shared" si="2"/>
        <v>16072</v>
      </c>
      <c r="H21" s="45">
        <f t="shared" si="3"/>
        <v>16072</v>
      </c>
    </row>
    <row r="22" spans="1:8">
      <c r="A22" s="127"/>
      <c r="B22" s="115"/>
      <c r="C22" s="115"/>
      <c r="D22" s="83"/>
      <c r="E22" s="116"/>
      <c r="F22" s="116"/>
      <c r="G22" s="117"/>
      <c r="H22" s="117"/>
    </row>
    <row r="23" spans="1:8">
      <c r="A23" s="47" t="s">
        <v>151</v>
      </c>
      <c r="B23" s="52"/>
      <c r="C23" s="33"/>
      <c r="D23" s="78"/>
      <c r="E23" s="29"/>
      <c r="F23" s="29"/>
      <c r="G23" s="33"/>
      <c r="H23" s="33"/>
    </row>
    <row r="24" spans="1:8" ht="15" customHeight="1">
      <c r="A24" s="167" t="s">
        <v>154</v>
      </c>
      <c r="B24" s="167"/>
      <c r="C24" s="167"/>
      <c r="D24" s="167"/>
      <c r="E24" s="167"/>
      <c r="F24" s="167"/>
      <c r="G24" s="167"/>
      <c r="H24" s="167"/>
    </row>
    <row r="25" spans="1:8">
      <c r="A25" s="167"/>
      <c r="B25" s="167"/>
      <c r="C25" s="167"/>
      <c r="D25" s="167"/>
      <c r="E25" s="167"/>
      <c r="F25" s="167"/>
      <c r="G25" s="167"/>
      <c r="H25" s="167"/>
    </row>
    <row r="26" spans="1:8">
      <c r="A26" s="70"/>
      <c r="C26" s="70"/>
      <c r="E26" s="70"/>
      <c r="F26" s="70"/>
      <c r="G26" s="70"/>
      <c r="H26" s="70"/>
    </row>
    <row r="27" spans="1:8">
      <c r="A27" s="51" t="s">
        <v>152</v>
      </c>
      <c r="B27" s="52"/>
      <c r="C27" s="33"/>
      <c r="D27" s="78"/>
      <c r="E27" s="29"/>
      <c r="F27" s="29"/>
      <c r="G27" s="33"/>
      <c r="H27" s="33"/>
    </row>
    <row r="28" spans="1:8" ht="15" customHeight="1">
      <c r="A28" s="168" t="s">
        <v>153</v>
      </c>
      <c r="B28" s="168"/>
      <c r="C28" s="168"/>
      <c r="D28" s="168"/>
      <c r="E28" s="168"/>
      <c r="F28" s="168"/>
      <c r="G28" s="168"/>
      <c r="H28" s="168"/>
    </row>
    <row r="29" spans="1:8">
      <c r="A29" s="168"/>
      <c r="B29" s="168"/>
      <c r="C29" s="168"/>
      <c r="D29" s="168"/>
      <c r="E29" s="168"/>
      <c r="F29" s="168"/>
      <c r="G29" s="168"/>
      <c r="H29" s="168"/>
    </row>
    <row r="30" spans="1:8">
      <c r="A30" s="71"/>
      <c r="B30" s="71"/>
      <c r="C30" s="71"/>
      <c r="D30" s="86"/>
      <c r="E30" s="71"/>
      <c r="F30" s="71"/>
      <c r="G30" s="71"/>
      <c r="H30" s="71"/>
    </row>
  </sheetData>
  <mergeCells count="2">
    <mergeCell ref="A24:H25"/>
    <mergeCell ref="A28:H29"/>
  </mergeCells>
  <hyperlinks>
    <hyperlink ref="H1" location="Комплекты!A1" display="все комплекты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87</vt:i4>
      </vt:variant>
    </vt:vector>
  </HeadingPairs>
  <TitlesOfParts>
    <vt:vector size="87" baseType="lpstr">
      <vt:lpstr>Комплекты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Каталог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igu7mos</dc:creator>
  <cp:lastModifiedBy>igu7mos</cp:lastModifiedBy>
  <dcterms:created xsi:type="dcterms:W3CDTF">2018-01-23T07:18:53Z</dcterms:created>
  <dcterms:modified xsi:type="dcterms:W3CDTF">2018-02-05T12:09:34Z</dcterms:modified>
</cp:coreProperties>
</file>