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iseev.d\Desktop\"/>
    </mc:Choice>
  </mc:AlternateContent>
  <bookViews>
    <workbookView xWindow="0" yWindow="0" windowWidth="22995" windowHeight="9090" tabRatio="852" activeTab="5"/>
  </bookViews>
  <sheets>
    <sheet name="BATARiA 2-250" sheetId="1" r:id="rId1"/>
    <sheet name="BATARiA 2-300" sheetId="9" r:id="rId2"/>
    <sheet name="BATARiA 2-350" sheetId="10" r:id="rId3"/>
    <sheet name="BATARiA 2-400" sheetId="11" r:id="rId4"/>
    <sheet name="BATARiA 2-450" sheetId="12" r:id="rId5"/>
    <sheet name="BATARiA 2-500" sheetId="13" r:id="rId6"/>
    <sheet name="BATARiA 2-600" sheetId="14" r:id="rId7"/>
    <sheet name="BATARiA 2-750" sheetId="15" r:id="rId8"/>
    <sheet name="BATARiA 2-900" sheetId="16" r:id="rId9"/>
    <sheet name="BATARiA 2-1000" sheetId="17" r:id="rId10"/>
    <sheet name="BATARiA 2-1100" sheetId="18" r:id="rId11"/>
    <sheet name="BATARiA 2-1250" sheetId="19" r:id="rId12"/>
    <sheet name="BATARiA 2-1500" sheetId="20" r:id="rId13"/>
    <sheet name="BATARiA 2-1750" sheetId="21" r:id="rId14"/>
    <sheet name="BATARiA 2-2000" sheetId="22" r:id="rId1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0" i="22" l="1"/>
  <c r="I29" i="22"/>
  <c r="I28" i="22"/>
  <c r="I27" i="22"/>
  <c r="I26" i="22"/>
  <c r="I25" i="22"/>
  <c r="I24" i="22"/>
  <c r="I23" i="22"/>
  <c r="I22" i="22"/>
  <c r="I21" i="22"/>
  <c r="I20" i="22"/>
  <c r="I19" i="22"/>
  <c r="I18" i="22"/>
  <c r="I17" i="22"/>
  <c r="I16" i="22"/>
  <c r="I15" i="22"/>
  <c r="I14" i="22"/>
  <c r="M6" i="22"/>
  <c r="I15" i="21"/>
  <c r="I16" i="21"/>
  <c r="I17" i="21"/>
  <c r="I18" i="21"/>
  <c r="I19" i="21"/>
  <c r="I20" i="21"/>
  <c r="I21" i="21"/>
  <c r="I22" i="21"/>
  <c r="I23" i="21"/>
  <c r="I24" i="21"/>
  <c r="I25" i="21"/>
  <c r="I26" i="21"/>
  <c r="I27" i="21"/>
  <c r="I28" i="21"/>
  <c r="I29" i="21"/>
  <c r="I30" i="21"/>
  <c r="I31" i="21"/>
  <c r="I14" i="21"/>
  <c r="M6" i="21"/>
  <c r="I31" i="20"/>
  <c r="I30" i="20"/>
  <c r="I29" i="20"/>
  <c r="I28" i="20"/>
  <c r="I27" i="20"/>
  <c r="I26" i="20"/>
  <c r="I25" i="20"/>
  <c r="I24" i="20"/>
  <c r="I23" i="20"/>
  <c r="I22" i="20"/>
  <c r="I21" i="20"/>
  <c r="I20" i="20"/>
  <c r="I19" i="20"/>
  <c r="I18" i="20"/>
  <c r="I17" i="20"/>
  <c r="I16" i="20"/>
  <c r="I15" i="20"/>
  <c r="I14" i="20"/>
  <c r="M6" i="20"/>
  <c r="I17" i="19"/>
  <c r="I31" i="19"/>
  <c r="I30" i="19"/>
  <c r="I29" i="19"/>
  <c r="I28" i="19"/>
  <c r="I27" i="19"/>
  <c r="I26" i="19"/>
  <c r="I25" i="19"/>
  <c r="I24" i="19"/>
  <c r="I23" i="19"/>
  <c r="I22" i="19"/>
  <c r="I21" i="19"/>
  <c r="I20" i="19"/>
  <c r="I19" i="19"/>
  <c r="I18" i="19"/>
  <c r="I16" i="19"/>
  <c r="I15" i="19"/>
  <c r="I14" i="19"/>
  <c r="M6" i="19"/>
  <c r="I31" i="18"/>
  <c r="I30" i="18"/>
  <c r="I29" i="18"/>
  <c r="I28" i="18"/>
  <c r="I27" i="18"/>
  <c r="I26" i="18"/>
  <c r="I25" i="18"/>
  <c r="I24" i="18"/>
  <c r="I23" i="18"/>
  <c r="I22" i="18"/>
  <c r="I21" i="18"/>
  <c r="I20" i="18"/>
  <c r="I19" i="18"/>
  <c r="I18" i="18"/>
  <c r="I17" i="18"/>
  <c r="I16" i="18"/>
  <c r="I15" i="18"/>
  <c r="I14" i="18"/>
  <c r="M6" i="18"/>
  <c r="I15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14" i="17"/>
  <c r="M6" i="17"/>
  <c r="I15" i="16"/>
  <c r="I16" i="16"/>
  <c r="I17" i="16"/>
  <c r="I18" i="16"/>
  <c r="I19" i="16"/>
  <c r="I20" i="16"/>
  <c r="I21" i="16"/>
  <c r="I22" i="16"/>
  <c r="I23" i="16"/>
  <c r="I24" i="16"/>
  <c r="I25" i="16"/>
  <c r="I26" i="16"/>
  <c r="I27" i="16"/>
  <c r="I28" i="16"/>
  <c r="I29" i="16"/>
  <c r="I30" i="16"/>
  <c r="I31" i="16"/>
  <c r="I14" i="16"/>
  <c r="M6" i="16"/>
  <c r="I15" i="15"/>
  <c r="I16" i="15"/>
  <c r="I17" i="15"/>
  <c r="I18" i="15"/>
  <c r="I19" i="15"/>
  <c r="I20" i="15"/>
  <c r="I21" i="15"/>
  <c r="I22" i="15"/>
  <c r="I23" i="15"/>
  <c r="I24" i="15"/>
  <c r="I25" i="15"/>
  <c r="I26" i="15"/>
  <c r="I27" i="15"/>
  <c r="I28" i="15"/>
  <c r="I29" i="15"/>
  <c r="I30" i="15"/>
  <c r="I31" i="15"/>
  <c r="I32" i="15"/>
  <c r="I33" i="15"/>
  <c r="I34" i="15"/>
  <c r="I35" i="15"/>
  <c r="I36" i="15"/>
  <c r="I37" i="15"/>
  <c r="I38" i="15"/>
  <c r="I39" i="15"/>
  <c r="I40" i="15"/>
  <c r="I41" i="15"/>
  <c r="I42" i="15"/>
  <c r="I43" i="15"/>
  <c r="I44" i="15"/>
  <c r="I45" i="15"/>
  <c r="I46" i="15"/>
  <c r="I14" i="15"/>
  <c r="M6" i="15"/>
  <c r="I46" i="14"/>
  <c r="I45" i="14"/>
  <c r="I44" i="14"/>
  <c r="I43" i="14"/>
  <c r="I42" i="14"/>
  <c r="I41" i="14"/>
  <c r="I40" i="14"/>
  <c r="I39" i="14"/>
  <c r="I38" i="14"/>
  <c r="I37" i="14"/>
  <c r="I36" i="14"/>
  <c r="I35" i="14"/>
  <c r="I34" i="14"/>
  <c r="I33" i="14"/>
  <c r="I32" i="14"/>
  <c r="I31" i="14"/>
  <c r="I30" i="14"/>
  <c r="I29" i="14"/>
  <c r="I28" i="14"/>
  <c r="I27" i="14"/>
  <c r="I26" i="14"/>
  <c r="I25" i="14"/>
  <c r="I24" i="14"/>
  <c r="I23" i="14"/>
  <c r="I22" i="14"/>
  <c r="I21" i="14"/>
  <c r="I20" i="14"/>
  <c r="I19" i="14"/>
  <c r="I18" i="14"/>
  <c r="I17" i="14"/>
  <c r="I16" i="14"/>
  <c r="I15" i="14"/>
  <c r="I14" i="14"/>
  <c r="M6" i="14"/>
  <c r="I15" i="13"/>
  <c r="I16" i="13"/>
  <c r="I17" i="13"/>
  <c r="I18" i="13"/>
  <c r="I19" i="13"/>
  <c r="I20" i="13"/>
  <c r="I21" i="13"/>
  <c r="I22" i="13"/>
  <c r="I23" i="13"/>
  <c r="I24" i="13"/>
  <c r="I25" i="13"/>
  <c r="I26" i="13"/>
  <c r="I27" i="13"/>
  <c r="I28" i="13"/>
  <c r="I29" i="13"/>
  <c r="I30" i="13"/>
  <c r="I31" i="13"/>
  <c r="I32" i="13"/>
  <c r="I33" i="13"/>
  <c r="I34" i="13"/>
  <c r="I35" i="13"/>
  <c r="I36" i="13"/>
  <c r="I37" i="13"/>
  <c r="I38" i="13"/>
  <c r="I39" i="13"/>
  <c r="I40" i="13"/>
  <c r="I41" i="13"/>
  <c r="I42" i="13"/>
  <c r="I43" i="13"/>
  <c r="I44" i="13"/>
  <c r="I45" i="13"/>
  <c r="I46" i="13"/>
  <c r="I14" i="13"/>
  <c r="M6" i="13"/>
  <c r="I15" i="12"/>
  <c r="I16" i="12"/>
  <c r="I17" i="12"/>
  <c r="I18" i="12"/>
  <c r="I19" i="12"/>
  <c r="I20" i="12"/>
  <c r="I21" i="12"/>
  <c r="I22" i="12"/>
  <c r="I23" i="12"/>
  <c r="I24" i="12"/>
  <c r="I25" i="12"/>
  <c r="I26" i="12"/>
  <c r="I27" i="12"/>
  <c r="I28" i="12"/>
  <c r="I29" i="12"/>
  <c r="I30" i="12"/>
  <c r="I31" i="12"/>
  <c r="I32" i="12"/>
  <c r="I33" i="12"/>
  <c r="I34" i="12"/>
  <c r="I35" i="12"/>
  <c r="I36" i="12"/>
  <c r="I37" i="12"/>
  <c r="I38" i="12"/>
  <c r="I39" i="12"/>
  <c r="I40" i="12"/>
  <c r="I41" i="12"/>
  <c r="I42" i="12"/>
  <c r="I43" i="12"/>
  <c r="I44" i="12"/>
  <c r="I45" i="12"/>
  <c r="I46" i="12"/>
  <c r="I14" i="12"/>
  <c r="M6" i="12"/>
  <c r="I46" i="11"/>
  <c r="I45" i="11"/>
  <c r="I44" i="11"/>
  <c r="I43" i="11"/>
  <c r="I42" i="11"/>
  <c r="I41" i="11"/>
  <c r="I40" i="11"/>
  <c r="I39" i="11"/>
  <c r="I38" i="11"/>
  <c r="I37" i="11"/>
  <c r="I36" i="11"/>
  <c r="I35" i="11"/>
  <c r="I34" i="11"/>
  <c r="I33" i="11"/>
  <c r="I32" i="11"/>
  <c r="I31" i="11"/>
  <c r="I30" i="11"/>
  <c r="I29" i="11"/>
  <c r="I28" i="11"/>
  <c r="I27" i="11"/>
  <c r="I26" i="11"/>
  <c r="I25" i="11"/>
  <c r="I24" i="11"/>
  <c r="I23" i="11"/>
  <c r="I22" i="11"/>
  <c r="I21" i="11"/>
  <c r="I20" i="11"/>
  <c r="I19" i="11"/>
  <c r="I18" i="11"/>
  <c r="I17" i="11"/>
  <c r="I16" i="11"/>
  <c r="I15" i="11"/>
  <c r="I14" i="11"/>
  <c r="M6" i="11"/>
  <c r="I46" i="10"/>
  <c r="I45" i="10"/>
  <c r="I44" i="10"/>
  <c r="I43" i="10"/>
  <c r="I42" i="10"/>
  <c r="I41" i="10"/>
  <c r="I40" i="10"/>
  <c r="I39" i="10"/>
  <c r="I38" i="10"/>
  <c r="I37" i="10"/>
  <c r="I36" i="10"/>
  <c r="I35" i="10"/>
  <c r="I34" i="10"/>
  <c r="I33" i="10"/>
  <c r="I32" i="10"/>
  <c r="I31" i="10"/>
  <c r="I30" i="10"/>
  <c r="I29" i="10"/>
  <c r="I28" i="10"/>
  <c r="I27" i="10"/>
  <c r="I26" i="10"/>
  <c r="I25" i="10"/>
  <c r="I24" i="10"/>
  <c r="I23" i="10"/>
  <c r="I22" i="10"/>
  <c r="I21" i="10"/>
  <c r="I20" i="10"/>
  <c r="I19" i="10"/>
  <c r="I18" i="10"/>
  <c r="I17" i="10"/>
  <c r="I16" i="10"/>
  <c r="I15" i="10"/>
  <c r="I14" i="10"/>
  <c r="M6" i="10"/>
  <c r="I15" i="9"/>
  <c r="I46" i="9"/>
  <c r="I45" i="9"/>
  <c r="I44" i="9"/>
  <c r="I43" i="9"/>
  <c r="I42" i="9"/>
  <c r="I41" i="9"/>
  <c r="I40" i="9"/>
  <c r="I39" i="9"/>
  <c r="I38" i="9"/>
  <c r="I37" i="9"/>
  <c r="I36" i="9"/>
  <c r="I35" i="9"/>
  <c r="I34" i="9"/>
  <c r="I33" i="9"/>
  <c r="I32" i="9"/>
  <c r="I31" i="9"/>
  <c r="I30" i="9"/>
  <c r="I29" i="9"/>
  <c r="I28" i="9"/>
  <c r="I27" i="9"/>
  <c r="I26" i="9"/>
  <c r="I25" i="9"/>
  <c r="I24" i="9"/>
  <c r="I23" i="9"/>
  <c r="I22" i="9"/>
  <c r="I21" i="9"/>
  <c r="I20" i="9"/>
  <c r="I19" i="9"/>
  <c r="I18" i="9"/>
  <c r="I17" i="9"/>
  <c r="I16" i="9"/>
  <c r="I14" i="9"/>
  <c r="M6" i="9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14" i="1"/>
  <c r="M6" i="1" l="1"/>
</calcChain>
</file>

<file path=xl/sharedStrings.xml><?xml version="1.0" encoding="utf-8"?>
<sst xmlns="http://schemas.openxmlformats.org/spreadsheetml/2006/main" count="614" uniqueCount="418">
  <si>
    <t>Поля для заполнения</t>
  </si>
  <si>
    <t xml:space="preserve">Задайте температуру воды на подаче - </t>
  </si>
  <si>
    <t>Задайте температуру воды на обратке -</t>
  </si>
  <si>
    <t xml:space="preserve">Температурный напор - </t>
  </si>
  <si>
    <t xml:space="preserve">Задайте температуру в помещении - </t>
  </si>
  <si>
    <t>Наименование</t>
  </si>
  <si>
    <t>Монтажная высота, мм</t>
  </si>
  <si>
    <t>Глубина, мм</t>
  </si>
  <si>
    <t>Кол-во секций, мм</t>
  </si>
  <si>
    <t>Длина, мм</t>
  </si>
  <si>
    <r>
      <t>Номинальный тепловой поток (ΔТ70</t>
    </r>
    <r>
      <rPr>
        <b/>
        <vertAlign val="superscript"/>
        <sz val="12"/>
        <color theme="1"/>
        <rFont val="Times New Roman"/>
        <family val="1"/>
        <charset val="204"/>
      </rPr>
      <t>0</t>
    </r>
    <r>
      <rPr>
        <b/>
        <sz val="12"/>
        <color theme="1"/>
        <rFont val="Times New Roman"/>
        <family val="1"/>
        <charset val="204"/>
      </rPr>
      <t>С), Вт</t>
    </r>
  </si>
  <si>
    <t>Расчетный тепловой поток, Вт</t>
  </si>
  <si>
    <t>Информационное поле      (не заполняется).</t>
  </si>
  <si>
    <t>Габаритная высота, мм</t>
  </si>
  <si>
    <r>
      <t>BATAR</t>
    </r>
    <r>
      <rPr>
        <b/>
        <sz val="14"/>
        <color theme="1"/>
        <rFont val="Calibri"/>
        <family val="2"/>
        <charset val="204"/>
      </rPr>
      <t>Ì</t>
    </r>
    <r>
      <rPr>
        <b/>
        <sz val="14"/>
        <color theme="1"/>
        <rFont val="Times New Roman"/>
        <family val="1"/>
        <charset val="204"/>
      </rPr>
      <t>A 2-250</t>
    </r>
  </si>
  <si>
    <t>BATARÌA 2-300-3</t>
  </si>
  <si>
    <t>BATARÌA 2-300-4</t>
  </si>
  <si>
    <t>BATARÌA 2-300-5</t>
  </si>
  <si>
    <t>BATARÌA 2-300-6</t>
  </si>
  <si>
    <t>BATARÌA 2-300-7</t>
  </si>
  <si>
    <t>BATARÌA 2-300-8</t>
  </si>
  <si>
    <t>BATARÌA 2-300-9</t>
  </si>
  <si>
    <t>BATARÌA 2-300-10</t>
  </si>
  <si>
    <t>BATARÌA 2-300-11</t>
  </si>
  <si>
    <t>BATARÌA 2-300-12</t>
  </si>
  <si>
    <t>BATARÌA 2-300-13</t>
  </si>
  <si>
    <t>BATARÌA 2-300-14</t>
  </si>
  <si>
    <t>BATARÌA 2-300-15</t>
  </si>
  <si>
    <t>BATARÌA 2-300-16</t>
  </si>
  <si>
    <t>BATARÌA 2-300-17</t>
  </si>
  <si>
    <t>BATARÌA 2-300-18</t>
  </si>
  <si>
    <t>BATARÌA 2-300-19</t>
  </si>
  <si>
    <t>BATARÌA 2-300-20</t>
  </si>
  <si>
    <t>BATARÌA 2-300-21</t>
  </si>
  <si>
    <t>BATARÌA 2-300-22</t>
  </si>
  <si>
    <t>BATARÌA 2-300-23</t>
  </si>
  <si>
    <t>BATARÌA 2-300-24</t>
  </si>
  <si>
    <t>BATARÌA 2-300-25</t>
  </si>
  <si>
    <t>BATARÌA 2-300-26</t>
  </si>
  <si>
    <t>BATARÌA 2-300-27</t>
  </si>
  <si>
    <t>BATARÌA 2-300-28</t>
  </si>
  <si>
    <t>BATARÌA 2-300-29</t>
  </si>
  <si>
    <t>BATARÌA 2-300-30</t>
  </si>
  <si>
    <t>BATARÌA 2-300-31</t>
  </si>
  <si>
    <t>BATARÌA 2-300-32</t>
  </si>
  <si>
    <t>BATARÌA 2-300-33</t>
  </si>
  <si>
    <t>BATARÌA 2-300-34</t>
  </si>
  <si>
    <t>BATARÌA 2-300-35</t>
  </si>
  <si>
    <t>BATARÌA 2-500</t>
  </si>
  <si>
    <t>BATARÌA 2-500-3</t>
  </si>
  <si>
    <t>BATARÌA 2-500-4</t>
  </si>
  <si>
    <t>BATARÌA 2-500-5</t>
  </si>
  <si>
    <t>BATARÌA 2-500-6</t>
  </si>
  <si>
    <t>BATARÌA 2-500-7</t>
  </si>
  <si>
    <t>BATARÌA 2-500-8</t>
  </si>
  <si>
    <t>BATARÌA 2-500-9</t>
  </si>
  <si>
    <t>BATARÌA 2-500-10</t>
  </si>
  <si>
    <t>BATARÌA 2-500-11</t>
  </si>
  <si>
    <t>BATARÌA 2-500-12</t>
  </si>
  <si>
    <t>BATARÌA 2-500-13</t>
  </si>
  <si>
    <t>BATARÌA 2-500-14</t>
  </si>
  <si>
    <t>BATARÌA 2-500-15</t>
  </si>
  <si>
    <t>BATARÌA 2-500-16</t>
  </si>
  <si>
    <t>BATARÌA 2-500-17</t>
  </si>
  <si>
    <t>BATARÌA 2-500-18</t>
  </si>
  <si>
    <t>BATARÌA 2-500-19</t>
  </si>
  <si>
    <t>BATARÌA 2-500-20</t>
  </si>
  <si>
    <t>BATARÌA 2-500-21</t>
  </si>
  <si>
    <t>BATARÌA 2-500-22</t>
  </si>
  <si>
    <t>BATARÌA 2-500-23</t>
  </si>
  <si>
    <t>BATARÌA 2-500-24</t>
  </si>
  <si>
    <t>BATARÌA 2-500-25</t>
  </si>
  <si>
    <t>BATARÌA 2-500-26</t>
  </si>
  <si>
    <t>BATARÌA 2-500-27</t>
  </si>
  <si>
    <t>BATARÌA 2-500-28</t>
  </si>
  <si>
    <t>BATARÌA 2-500-29</t>
  </si>
  <si>
    <t>BATARÌA 2-500-30</t>
  </si>
  <si>
    <t>BATARÌA 2-500-31</t>
  </si>
  <si>
    <t>BATARÌA 2-500-32</t>
  </si>
  <si>
    <t>BATARÌA 2-500-33</t>
  </si>
  <si>
    <t>BATARÌA 2-500-34</t>
  </si>
  <si>
    <t>BATARÌA 2-500-35</t>
  </si>
  <si>
    <t>BATARÌA 2-750</t>
  </si>
  <si>
    <t>BATARÌA 2-750-3</t>
  </si>
  <si>
    <t>BATARÌA 2-750-4</t>
  </si>
  <si>
    <t>BATARÌA 2-750-5</t>
  </si>
  <si>
    <t>BATARÌA 2-750-6</t>
  </si>
  <si>
    <t>BATARÌA 2-750-7</t>
  </si>
  <si>
    <t>BATARÌA 2-750-8</t>
  </si>
  <si>
    <t>BATARÌA 2-750-9</t>
  </si>
  <si>
    <t>BATARÌA 2-750-10</t>
  </si>
  <si>
    <t>BATARÌA 2-750-11</t>
  </si>
  <si>
    <t>BATARÌA 2-750-12</t>
  </si>
  <si>
    <t>BATARÌA 2-750-13</t>
  </si>
  <si>
    <t>BATARÌA 2-750-14</t>
  </si>
  <si>
    <t>BATARÌA 2-750-15</t>
  </si>
  <si>
    <t>BATARÌA 2-750-16</t>
  </si>
  <si>
    <t>BATARÌA 2-750-17</t>
  </si>
  <si>
    <t>BATARÌA 2-750-18</t>
  </si>
  <si>
    <t>BATARÌA 2-750-19</t>
  </si>
  <si>
    <t>BATARÌA 2-750-20</t>
  </si>
  <si>
    <t>BATARÌA 2-750-21</t>
  </si>
  <si>
    <t>BATARÌA 2-750-22</t>
  </si>
  <si>
    <t>BATARÌA 2-750-23</t>
  </si>
  <si>
    <t>BATARÌA 2-750-24</t>
  </si>
  <si>
    <t>BATARÌA 2-750-25</t>
  </si>
  <si>
    <t>BATARÌA 2-750-26</t>
  </si>
  <si>
    <t>BATARÌA 2-750-27</t>
  </si>
  <si>
    <t>BATARÌA 2-750-28</t>
  </si>
  <si>
    <t>BATARÌA 2-750-29</t>
  </si>
  <si>
    <t>BATARÌA 2-750-30</t>
  </si>
  <si>
    <t>BATARÌA 2-750-31</t>
  </si>
  <si>
    <t>BATARÌA 2-750-32</t>
  </si>
  <si>
    <t>BATARÌA 2-1000</t>
  </si>
  <si>
    <t>BATARÌA 2-1000-3</t>
  </si>
  <si>
    <t>BATARÌA 2-1000-4</t>
  </si>
  <si>
    <t>BATARÌA 2-1000-5</t>
  </si>
  <si>
    <t>BATARÌA 2-1000-6</t>
  </si>
  <si>
    <t>BATARÌA 2-1000-7</t>
  </si>
  <si>
    <t>BATARÌA 2-1000-8</t>
  </si>
  <si>
    <t>BATARÌA 2-1000-9</t>
  </si>
  <si>
    <t>BATARÌA 2-1000-10</t>
  </si>
  <si>
    <t>BATARÌA 2-1000-11</t>
  </si>
  <si>
    <t>BATARÌA 2-1000-12</t>
  </si>
  <si>
    <t>BATARÌA 2-1000-13</t>
  </si>
  <si>
    <t>BATARÌA 2-1000-14</t>
  </si>
  <si>
    <t>BATARÌA 2-1000-15</t>
  </si>
  <si>
    <t>BATARÌA 2-1000-16</t>
  </si>
  <si>
    <t>BATARÌA 2-1250</t>
  </si>
  <si>
    <t>BATARÌA 2-1250-3</t>
  </si>
  <si>
    <t>BATARÌA 2-1250-4</t>
  </si>
  <si>
    <t>BATARÌA 2-1250-5</t>
  </si>
  <si>
    <t>BATARÌA 2-1250-6</t>
  </si>
  <si>
    <t>BATARÌA 2-1250-7</t>
  </si>
  <si>
    <t>BATARÌA 2-1250-8</t>
  </si>
  <si>
    <t>BATARÌA 2-1250-9</t>
  </si>
  <si>
    <t>BATARÌA 2-1250-10</t>
  </si>
  <si>
    <t>BATARÌA 2-1250-11</t>
  </si>
  <si>
    <t>BATARÌA 2-1250-12</t>
  </si>
  <si>
    <t>BATARÌA 2-1250-13</t>
  </si>
  <si>
    <t>BATARÌA 2-1250-14</t>
  </si>
  <si>
    <t>BATARÌA 2-1250-15</t>
  </si>
  <si>
    <t>BATARÌA 2-1250-16</t>
  </si>
  <si>
    <t>BATARÌA 2-1500</t>
  </si>
  <si>
    <t>BATARÌA 2-1500-3</t>
  </si>
  <si>
    <t>BATARÌA 2-1500-4</t>
  </si>
  <si>
    <t>BATARÌA 2-1500-5</t>
  </si>
  <si>
    <t>BATARÌA 2-1500-6</t>
  </si>
  <si>
    <t>BATARÌA 2-1500-7</t>
  </si>
  <si>
    <t>BATARÌA 2-1500-8</t>
  </si>
  <si>
    <t>BATARÌA 2-1500-9</t>
  </si>
  <si>
    <t>BATARÌA 2-1500-10</t>
  </si>
  <si>
    <t>BATARÌA 2-1500-11</t>
  </si>
  <si>
    <t>BATARÌA 2-1500-12</t>
  </si>
  <si>
    <t>BATARÌA 2-1500-13</t>
  </si>
  <si>
    <t>BATARÌA 2-1500-14</t>
  </si>
  <si>
    <t>BATARÌA 2-1500-15</t>
  </si>
  <si>
    <t>BATARÌA 2-1500-16</t>
  </si>
  <si>
    <t>BATARÌA 2-1750</t>
  </si>
  <si>
    <t>BATARÌA 2-1750-3</t>
  </si>
  <si>
    <t>BATARÌA 2-1750-4</t>
  </si>
  <si>
    <t>BATARÌA 2-1750-5</t>
  </si>
  <si>
    <t>BATARÌA 2-1750-6</t>
  </si>
  <si>
    <t>BATARÌA 2-1750-7</t>
  </si>
  <si>
    <t>BATARÌA 2-1750-8</t>
  </si>
  <si>
    <t>BATARÌA 2-1750-9</t>
  </si>
  <si>
    <t>BATARÌA 2-1750-10</t>
  </si>
  <si>
    <t>BATARÌA 2-1750-11</t>
  </si>
  <si>
    <t>BATARÌA 2-1750-12</t>
  </si>
  <si>
    <t>BATARÌA 2-1750-13</t>
  </si>
  <si>
    <t>BATARÌA 2-1750-14</t>
  </si>
  <si>
    <t>BATARÌA 2-1750-15</t>
  </si>
  <si>
    <t>BATARÌA 2-1750-16</t>
  </si>
  <si>
    <t>BATARÌA 2-2000</t>
  </si>
  <si>
    <t>BATARÌA 2-2000-3</t>
  </si>
  <si>
    <t>BATARÌA 2-2000-4</t>
  </si>
  <si>
    <t>BATARÌA 2-2000-5</t>
  </si>
  <si>
    <t>BATARÌA 2-2000-6</t>
  </si>
  <si>
    <t>BATARÌA 2-2000-7</t>
  </si>
  <si>
    <t>BATARÌA 2-2000-8</t>
  </si>
  <si>
    <t>BATARÌA 2-2000-9</t>
  </si>
  <si>
    <t>BATARÌA 2-2000-10</t>
  </si>
  <si>
    <t>BATARÌA 2-2000-11</t>
  </si>
  <si>
    <t>BATARÌA 2-2000-12</t>
  </si>
  <si>
    <t>BATARÌA 2-2000-13</t>
  </si>
  <si>
    <t>BATARÌA 2-2000-14</t>
  </si>
  <si>
    <t>BATARÌA 2-250-3</t>
  </si>
  <si>
    <t>BATARÌA 2-250-4</t>
  </si>
  <si>
    <t>BATARÌA 2-250-5</t>
  </si>
  <si>
    <t>BATARÌA 2-250-6</t>
  </si>
  <si>
    <t>BATARÌA 2-250-7</t>
  </si>
  <si>
    <t>BATARÌA 2-250-8</t>
  </si>
  <si>
    <t>BATARÌA 2-250-9</t>
  </si>
  <si>
    <t>BATARÌA 2-250-10</t>
  </si>
  <si>
    <t>BATARÌA 2-250-11</t>
  </si>
  <si>
    <t>BATARÌA 2-250-12</t>
  </si>
  <si>
    <t>BATARÌA 2-250-13</t>
  </si>
  <si>
    <t>BATARÌA 2-250-14</t>
  </si>
  <si>
    <t>BATARÌA 2-250-15</t>
  </si>
  <si>
    <t>BATARÌA 2-250-16</t>
  </si>
  <si>
    <t>BATARÌA 2-250-17</t>
  </si>
  <si>
    <t>BATARÌA 2-250-18</t>
  </si>
  <si>
    <t>BATARÌA 2-250-19</t>
  </si>
  <si>
    <t>BATARÌA 2-250-20</t>
  </si>
  <si>
    <t>BATARÌA 2-250-21</t>
  </si>
  <si>
    <t>BATARÌA 2-250-22</t>
  </si>
  <si>
    <t>BATARÌA 2-250-23</t>
  </si>
  <si>
    <t>BATARÌA 2-250-24</t>
  </si>
  <si>
    <t>BATARÌA 2-250-25</t>
  </si>
  <si>
    <t>BATARÌA 2-250-26</t>
  </si>
  <si>
    <t>BATARÌA 2-250-27</t>
  </si>
  <si>
    <t>BATARÌA 2-250-28</t>
  </si>
  <si>
    <t>BATARÌA 2-250-29</t>
  </si>
  <si>
    <t>BATARÌA 2-250-30</t>
  </si>
  <si>
    <t>BATARÌA 2-250-31</t>
  </si>
  <si>
    <t>BATARÌA 2-250-32</t>
  </si>
  <si>
    <t>BATARÌA 2-250-33</t>
  </si>
  <si>
    <t>BATARÌA 2-250-34</t>
  </si>
  <si>
    <t>BATARÌA 2-250-35</t>
  </si>
  <si>
    <r>
      <t>BATAR</t>
    </r>
    <r>
      <rPr>
        <b/>
        <sz val="14"/>
        <color theme="1"/>
        <rFont val="Calibri"/>
        <family val="2"/>
        <charset val="204"/>
      </rPr>
      <t>Ì</t>
    </r>
    <r>
      <rPr>
        <b/>
        <sz val="14"/>
        <color theme="1"/>
        <rFont val="Times New Roman"/>
        <family val="1"/>
        <charset val="204"/>
      </rPr>
      <t>A 2-300</t>
    </r>
  </si>
  <si>
    <r>
      <t>BATAR</t>
    </r>
    <r>
      <rPr>
        <b/>
        <sz val="14"/>
        <color theme="1"/>
        <rFont val="Calibri"/>
        <family val="2"/>
        <charset val="204"/>
      </rPr>
      <t>Ì</t>
    </r>
    <r>
      <rPr>
        <b/>
        <sz val="14"/>
        <color theme="1"/>
        <rFont val="Times New Roman"/>
        <family val="1"/>
        <charset val="204"/>
      </rPr>
      <t>A 2-350</t>
    </r>
  </si>
  <si>
    <t>BATARÌA 2-350-3</t>
  </si>
  <si>
    <t>BATARÌA 2-350-4</t>
  </si>
  <si>
    <t>BATARÌA 2-350-5</t>
  </si>
  <si>
    <t>BATARÌA 2-350-6</t>
  </si>
  <si>
    <t>BATARÌA 2-350-7</t>
  </si>
  <si>
    <t>BATARÌA 2-350-8</t>
  </si>
  <si>
    <t>BATARÌA 2-350-9</t>
  </si>
  <si>
    <t>BATARÌA 2-350-10</t>
  </si>
  <si>
    <t>BATARÌA 2-350-11</t>
  </si>
  <si>
    <t>BATARÌA 2-350-12</t>
  </si>
  <si>
    <t>BATARÌA 2-350-13</t>
  </si>
  <si>
    <t>BATARÌA 2-350-14</t>
  </si>
  <si>
    <t>BATARÌA 2-350-15</t>
  </si>
  <si>
    <t>BATARÌA 2-350-16</t>
  </si>
  <si>
    <t>BATARÌA 2-350-17</t>
  </si>
  <si>
    <t>BATARÌA 2-350-18</t>
  </si>
  <si>
    <t>BATARÌA 2-350-19</t>
  </si>
  <si>
    <t>BATARÌA 2-350-20</t>
  </si>
  <si>
    <t>BATARÌA 2-350-21</t>
  </si>
  <si>
    <t>BATARÌA 2-350-22</t>
  </si>
  <si>
    <t>BATARÌA 2-350-23</t>
  </si>
  <si>
    <t>BATARÌA 2-350-24</t>
  </si>
  <si>
    <t>BATARÌA 2-350-25</t>
  </si>
  <si>
    <t>BATARÌA 2-350-26</t>
  </si>
  <si>
    <t>BATARÌA 2-350-27</t>
  </si>
  <si>
    <t>BATARÌA 2-350-28</t>
  </si>
  <si>
    <t>BATARÌA 2-350-29</t>
  </si>
  <si>
    <t>BATARÌA 2-350-30</t>
  </si>
  <si>
    <t>BATARÌA 2-350-31</t>
  </si>
  <si>
    <t>BATARÌA 2-350-32</t>
  </si>
  <si>
    <t>BATARÌA 2-350-33</t>
  </si>
  <si>
    <t>BATARÌA 2-350-34</t>
  </si>
  <si>
    <t>BATARÌA 2-350-35</t>
  </si>
  <si>
    <t>BATARÌA 2-400</t>
  </si>
  <si>
    <t>BATARÌA 2-400-3</t>
  </si>
  <si>
    <t>BATARÌA 2-400-4</t>
  </si>
  <si>
    <t>BATARÌA 2-400-5</t>
  </si>
  <si>
    <t>BATARÌA 2-400-6</t>
  </si>
  <si>
    <t>BATARÌA 2-400-7</t>
  </si>
  <si>
    <t>BATARÌA 2-400-8</t>
  </si>
  <si>
    <t>BATARÌA 2-400-9</t>
  </si>
  <si>
    <t>BATARÌA 2-400-10</t>
  </si>
  <si>
    <t>BATARÌA 2-400-11</t>
  </si>
  <si>
    <t>BATARÌA 2-400-12</t>
  </si>
  <si>
    <t>BATARÌA 2-400-13</t>
  </si>
  <si>
    <t>BATARÌA 2-400-14</t>
  </si>
  <si>
    <t>BATARÌA 2-400-15</t>
  </si>
  <si>
    <t>BATARÌA 2-400-16</t>
  </si>
  <si>
    <t>BATARÌA 2-400-17</t>
  </si>
  <si>
    <t>BATARÌA 2-400-18</t>
  </si>
  <si>
    <t>BATARÌA 2-400-19</t>
  </si>
  <si>
    <t>BATARÌA 2-400-20</t>
  </si>
  <si>
    <t>BATARÌA 2-400-21</t>
  </si>
  <si>
    <t>BATARÌA 2-400-22</t>
  </si>
  <si>
    <t>BATARÌA 2-400-23</t>
  </si>
  <si>
    <t>BATARÌA 2-400-24</t>
  </si>
  <si>
    <t>BATARÌA 2-400-25</t>
  </si>
  <si>
    <t>BATARÌA 2-400-26</t>
  </si>
  <si>
    <t>BATARÌA 2-400-27</t>
  </si>
  <si>
    <t>BATARÌA 2-400-28</t>
  </si>
  <si>
    <t>BATARÌA 2-400-29</t>
  </si>
  <si>
    <t>BATARÌA 2-400-30</t>
  </si>
  <si>
    <t>BATARÌA 2-400-31</t>
  </si>
  <si>
    <t>BATARÌA 2-400-32</t>
  </si>
  <si>
    <t>BATARÌA 2-400-33</t>
  </si>
  <si>
    <t>BATARÌA 2-400-34</t>
  </si>
  <si>
    <t>BATARÌA 2-400-35</t>
  </si>
  <si>
    <t>BATARÌA 2-450</t>
  </si>
  <si>
    <t>BATARÌA 2-450-3</t>
  </si>
  <si>
    <t>BATARÌA 2-450-4</t>
  </si>
  <si>
    <t>BATARÌA 2-450-5</t>
  </si>
  <si>
    <t>BATARÌA 2-450-6</t>
  </si>
  <si>
    <t>BATARÌA 2-450-7</t>
  </si>
  <si>
    <t>BATARÌA 2-450-8</t>
  </si>
  <si>
    <t>BATARÌA 2-450-9</t>
  </si>
  <si>
    <t>BATARÌA 2-450-10</t>
  </si>
  <si>
    <t>BATARÌA 2-450-11</t>
  </si>
  <si>
    <t>BATARÌA 2-450-12</t>
  </si>
  <si>
    <t>BATARÌA 2-450-13</t>
  </si>
  <si>
    <t>BATARÌA 2-450-14</t>
  </si>
  <si>
    <t>BATARÌA 2-450-15</t>
  </si>
  <si>
    <t>BATARÌA 2-450-16</t>
  </si>
  <si>
    <t>BATARÌA 2-450-17</t>
  </si>
  <si>
    <t>BATARÌA 2-450-18</t>
  </si>
  <si>
    <t>BATARÌA 2-450-19</t>
  </si>
  <si>
    <t>BATARÌA 2-450-20</t>
  </si>
  <si>
    <t>BATARÌA 2-450-21</t>
  </si>
  <si>
    <t>BATARÌA 2-450-22</t>
  </si>
  <si>
    <t>BATARÌA 2-450-23</t>
  </si>
  <si>
    <t>BATARÌA 2-450-24</t>
  </si>
  <si>
    <t>BATARÌA 2-450-25</t>
  </si>
  <si>
    <t>BATARÌA 2-450-26</t>
  </si>
  <si>
    <t>BATARÌA 2-450-27</t>
  </si>
  <si>
    <t>BATARÌA 2-450-28</t>
  </si>
  <si>
    <t>BATARÌA 2-450-29</t>
  </si>
  <si>
    <t>BATARÌA 2-450-30</t>
  </si>
  <si>
    <t>BATARÌA 2-450-31</t>
  </si>
  <si>
    <t>BATARÌA 2-450-32</t>
  </si>
  <si>
    <t>BATARÌA 2-450-33</t>
  </si>
  <si>
    <t>BATARÌA 2-450-34</t>
  </si>
  <si>
    <t>BATARÌA 2-450-35</t>
  </si>
  <si>
    <t>BATARÌA 2-600</t>
  </si>
  <si>
    <t>BATARÌA 2-600-3</t>
  </si>
  <si>
    <t>BATARÌA 2-600-4</t>
  </si>
  <si>
    <t>BATARÌA 2-600-5</t>
  </si>
  <si>
    <t>BATARÌA 2-600-6</t>
  </si>
  <si>
    <t>BATARÌA 2-600-7</t>
  </si>
  <si>
    <t>BATARÌA 2-600-8</t>
  </si>
  <si>
    <t>BATARÌA 2-600-9</t>
  </si>
  <si>
    <t>BATARÌA 2-600-10</t>
  </si>
  <si>
    <t>BATARÌA 2-600-11</t>
  </si>
  <si>
    <t>BATARÌA 2-600-12</t>
  </si>
  <si>
    <t>BATARÌA 2-600-13</t>
  </si>
  <si>
    <t>BATARÌA 2-600-14</t>
  </si>
  <si>
    <t>BATARÌA 2-600-15</t>
  </si>
  <si>
    <t>BATARÌA 2-600-16</t>
  </si>
  <si>
    <t>BATARÌA 2-600-17</t>
  </si>
  <si>
    <t>BATARÌA 2-600-18</t>
  </si>
  <si>
    <t>BATARÌA 2-600-19</t>
  </si>
  <si>
    <t>BATARÌA 2-600-20</t>
  </si>
  <si>
    <t>BATARÌA 2-600-21</t>
  </si>
  <si>
    <t>BATARÌA 2-600-22</t>
  </si>
  <si>
    <t>BATARÌA 2-600-23</t>
  </si>
  <si>
    <t>BATARÌA 2-600-24</t>
  </si>
  <si>
    <t>BATARÌA 2-600-25</t>
  </si>
  <si>
    <t>BATARÌA 2-600-26</t>
  </si>
  <si>
    <t>BATARÌA 2-600-27</t>
  </si>
  <si>
    <t>BATARÌA 2-600-28</t>
  </si>
  <si>
    <t>BATARÌA 2-600-29</t>
  </si>
  <si>
    <t>BATARÌA 2-600-30</t>
  </si>
  <si>
    <t>BATARÌA 2-600-31</t>
  </si>
  <si>
    <t>BATARÌA 2-600-32</t>
  </si>
  <si>
    <t>BATARÌA 2-600-33</t>
  </si>
  <si>
    <t>BATARÌA 2-600-34</t>
  </si>
  <si>
    <t>BATARÌA 2-600-35</t>
  </si>
  <si>
    <t>BATARÌA 2-750-33</t>
  </si>
  <si>
    <t>BATARÌA 2-750-34</t>
  </si>
  <si>
    <t>BATARÌA 2-750-35</t>
  </si>
  <si>
    <t>BATARÌA 2-900</t>
  </si>
  <si>
    <t>BATARÌA 2-900-3</t>
  </si>
  <si>
    <t>BATARÌA 2-900-4</t>
  </si>
  <si>
    <t>BATARÌA 2-900-5</t>
  </si>
  <si>
    <t>BATARÌA 2-900-6</t>
  </si>
  <si>
    <t>BATARÌA 2-900-7</t>
  </si>
  <si>
    <t>BATARÌA 2-900-8</t>
  </si>
  <si>
    <t>BATARÌA 2-900-9</t>
  </si>
  <si>
    <t>BATARÌA 2-900-10</t>
  </si>
  <si>
    <t>BATARÌA 2-900-11</t>
  </si>
  <si>
    <t>BATARÌA 2-900-12</t>
  </si>
  <si>
    <t>BATARÌA 2-900-13</t>
  </si>
  <si>
    <t>BATARÌA 2-900-14</t>
  </si>
  <si>
    <t>BATARÌA 2-900-15</t>
  </si>
  <si>
    <t>BATARÌA 2-900-16</t>
  </si>
  <si>
    <t>BATARÌA 2-900-17</t>
  </si>
  <si>
    <t>BATARÌA 2-900-18</t>
  </si>
  <si>
    <t>BATARÌA 2-900-19</t>
  </si>
  <si>
    <t>BATARÌA 2-900-20</t>
  </si>
  <si>
    <t>BATARÌA 2-1000-17</t>
  </si>
  <si>
    <t>BATARÌA 2-1000-18</t>
  </si>
  <si>
    <t>BATARÌA 2-1000-19</t>
  </si>
  <si>
    <t>BATARÌA 2-1000-20</t>
  </si>
  <si>
    <t>BATARÌA 2-1100</t>
  </si>
  <si>
    <t>BATARÌA 2-1100-3</t>
  </si>
  <si>
    <t>BATARÌA 2-1100-4</t>
  </si>
  <si>
    <t>BATARÌA 2-1100-5</t>
  </si>
  <si>
    <t>BATARÌA 2-1100-6</t>
  </si>
  <si>
    <t>BATARÌA 2-1100-7</t>
  </si>
  <si>
    <t>BATARÌA 2-1100-8</t>
  </si>
  <si>
    <t>BATARÌA 2-1100-9</t>
  </si>
  <si>
    <t>BATARÌA 2-1100-10</t>
  </si>
  <si>
    <t>BATARÌA 2-1100-11</t>
  </si>
  <si>
    <t>BATARÌA 2-1100-12</t>
  </si>
  <si>
    <t>BATARÌA 2-1100-13</t>
  </si>
  <si>
    <t>BATARÌA 2-1100-14</t>
  </si>
  <si>
    <t>BATARÌA 2-1100-15</t>
  </si>
  <si>
    <t>BATARÌA 2-1100-16</t>
  </si>
  <si>
    <t>BATARÌA 2-1100-17</t>
  </si>
  <si>
    <t>BATARÌA 2-1100-18</t>
  </si>
  <si>
    <t>BATARÌA 2-1100-19</t>
  </si>
  <si>
    <t>BATARÌA 2-1100-20</t>
  </si>
  <si>
    <t>BATARÌA 2-1250-17</t>
  </si>
  <si>
    <t>BATARÌA 2-1250-18</t>
  </si>
  <si>
    <t>BATARÌA 2-1250-19</t>
  </si>
  <si>
    <t>BATARÌA 2-1250-20</t>
  </si>
  <si>
    <t>BATARÌA 2-1500-17</t>
  </si>
  <si>
    <t>BATARÌA 2-1500-18</t>
  </si>
  <si>
    <t>BATARÌA 2-1500-19</t>
  </si>
  <si>
    <t>BATARÌA 2-1500-20</t>
  </si>
  <si>
    <t>BATARÌA 2-1750-17</t>
  </si>
  <si>
    <t>BATARÌA 2-1750-18</t>
  </si>
  <si>
    <t>BATARÌA 2-1750-19</t>
  </si>
  <si>
    <t>BATARÌA 2-1750-20</t>
  </si>
  <si>
    <t>BATARÌA 2-2000-15</t>
  </si>
  <si>
    <t>BATARÌA 2-2000-16</t>
  </si>
  <si>
    <t>BATARÌA 2-2000-17</t>
  </si>
  <si>
    <t>BATARÌA 2-2000-18</t>
  </si>
  <si>
    <t>BATARÌA 2-2000-19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</si>
</sst>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vertAlign val="superscript"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scheme val="minor"/>
    </font>
    <font>
      <b/>
      <sz val="14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2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2" borderId="6" xfId="0" applyFont="1" applyFill="1" applyBorder="1" applyAlignment="1">
      <alignment horizontal="center" vertical="center"/>
    </xf>
    <xf numFmtId="0" fontId="3" fillId="0" borderId="0" xfId="0" applyFont="1"/>
    <xf numFmtId="0" fontId="0" fillId="0" borderId="6" xfId="0" applyBorder="1" applyAlignment="1">
      <alignment horizontal="center" vertical="center"/>
    </xf>
    <xf numFmtId="0" fontId="1" fillId="0" borderId="7" xfId="0" applyFont="1" applyBorder="1"/>
    <xf numFmtId="0" fontId="1" fillId="0" borderId="8" xfId="0" applyFont="1" applyBorder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/>
    <xf numFmtId="0" fontId="9" fillId="0" borderId="10" xfId="0" applyFont="1" applyBorder="1" applyAlignment="1">
      <alignment horizontal="center" vertical="center"/>
    </xf>
    <xf numFmtId="1" fontId="5" fillId="0" borderId="10" xfId="0" applyNumberFormat="1" applyFont="1" applyBorder="1" applyAlignment="1">
      <alignment horizontal="center" vertical="center"/>
    </xf>
    <xf numFmtId="0" fontId="6" fillId="0" borderId="0" xfId="0" applyFont="1"/>
    <xf numFmtId="0" fontId="9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/>
    </xf>
    <xf numFmtId="1" fontId="5" fillId="0" borderId="10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1" fontId="1" fillId="2" borderId="10" xfId="0" applyNumberFormat="1" applyFont="1" applyFill="1" applyBorder="1" applyAlignment="1">
      <alignment horizontal="center" vertical="center"/>
    </xf>
    <xf numFmtId="0" fontId="1" fillId="0" borderId="0" xfId="0" applyFont="1" applyBorder="1"/>
    <xf numFmtId="0" fontId="0" fillId="0" borderId="0" xfId="0" applyBorder="1"/>
    <xf numFmtId="0" fontId="0" fillId="0" borderId="1" xfId="0" applyBorder="1"/>
    <xf numFmtId="0" fontId="1" fillId="0" borderId="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381000</xdr:colOff>
      <xdr:row>2</xdr:row>
      <xdr:rowOff>9525</xdr:rowOff>
    </xdr:from>
    <xdr:to>
      <xdr:col>14</xdr:col>
      <xdr:colOff>228600</xdr:colOff>
      <xdr:row>7</xdr:row>
      <xdr:rowOff>180975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xmlns="" id="{D4722DF1-8B53-4DCC-8B85-7A5EE742A60C}"/>
            </a:ext>
          </a:extLst>
        </xdr:cNvPr>
        <xdr:cNvSpPr/>
      </xdr:nvSpPr>
      <xdr:spPr>
        <a:xfrm>
          <a:off x="7743825" y="590550"/>
          <a:ext cx="3981450" cy="12192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381000</xdr:colOff>
      <xdr:row>2</xdr:row>
      <xdr:rowOff>9525</xdr:rowOff>
    </xdr:from>
    <xdr:to>
      <xdr:col>14</xdr:col>
      <xdr:colOff>228600</xdr:colOff>
      <xdr:row>7</xdr:row>
      <xdr:rowOff>180975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xmlns="" id="{63912089-BA76-464E-8E9D-BDE9CF9F8AE9}"/>
            </a:ext>
          </a:extLst>
        </xdr:cNvPr>
        <xdr:cNvSpPr/>
      </xdr:nvSpPr>
      <xdr:spPr>
        <a:xfrm>
          <a:off x="8618220" y="390525"/>
          <a:ext cx="4290060" cy="120015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381000</xdr:colOff>
      <xdr:row>2</xdr:row>
      <xdr:rowOff>9525</xdr:rowOff>
    </xdr:from>
    <xdr:to>
      <xdr:col>14</xdr:col>
      <xdr:colOff>228600</xdr:colOff>
      <xdr:row>7</xdr:row>
      <xdr:rowOff>180975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xmlns="" id="{6F3FC56F-8A57-424F-8312-877D255E1754}"/>
            </a:ext>
          </a:extLst>
        </xdr:cNvPr>
        <xdr:cNvSpPr/>
      </xdr:nvSpPr>
      <xdr:spPr>
        <a:xfrm>
          <a:off x="8618220" y="390525"/>
          <a:ext cx="4290060" cy="120015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381000</xdr:colOff>
      <xdr:row>2</xdr:row>
      <xdr:rowOff>9525</xdr:rowOff>
    </xdr:from>
    <xdr:to>
      <xdr:col>14</xdr:col>
      <xdr:colOff>228600</xdr:colOff>
      <xdr:row>7</xdr:row>
      <xdr:rowOff>180975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xmlns="" id="{342BE827-6622-4AD6-B4DD-085820DF3659}"/>
            </a:ext>
          </a:extLst>
        </xdr:cNvPr>
        <xdr:cNvSpPr/>
      </xdr:nvSpPr>
      <xdr:spPr>
        <a:xfrm>
          <a:off x="8618220" y="390525"/>
          <a:ext cx="4290060" cy="120015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381000</xdr:colOff>
      <xdr:row>2</xdr:row>
      <xdr:rowOff>9525</xdr:rowOff>
    </xdr:from>
    <xdr:to>
      <xdr:col>14</xdr:col>
      <xdr:colOff>228600</xdr:colOff>
      <xdr:row>7</xdr:row>
      <xdr:rowOff>180975</xdr:rowOff>
    </xdr:to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xmlns="" id="{FE370675-ED6D-4EF0-8F6E-3E96A144AAE2}"/>
            </a:ext>
          </a:extLst>
        </xdr:cNvPr>
        <xdr:cNvSpPr/>
      </xdr:nvSpPr>
      <xdr:spPr>
        <a:xfrm>
          <a:off x="8618220" y="390525"/>
          <a:ext cx="4290060" cy="120015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381000</xdr:colOff>
      <xdr:row>2</xdr:row>
      <xdr:rowOff>9525</xdr:rowOff>
    </xdr:from>
    <xdr:to>
      <xdr:col>14</xdr:col>
      <xdr:colOff>228600</xdr:colOff>
      <xdr:row>7</xdr:row>
      <xdr:rowOff>180975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xmlns="" id="{6A3B43E4-6495-4D69-80EA-43B1F5899AA2}"/>
            </a:ext>
          </a:extLst>
        </xdr:cNvPr>
        <xdr:cNvSpPr/>
      </xdr:nvSpPr>
      <xdr:spPr>
        <a:xfrm>
          <a:off x="8618220" y="390525"/>
          <a:ext cx="4290060" cy="120015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381000</xdr:colOff>
      <xdr:row>2</xdr:row>
      <xdr:rowOff>9525</xdr:rowOff>
    </xdr:from>
    <xdr:to>
      <xdr:col>14</xdr:col>
      <xdr:colOff>228600</xdr:colOff>
      <xdr:row>7</xdr:row>
      <xdr:rowOff>180975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xmlns="" id="{2AB2443D-9AAE-4873-B1E5-FEBD589147E8}"/>
            </a:ext>
          </a:extLst>
        </xdr:cNvPr>
        <xdr:cNvSpPr/>
      </xdr:nvSpPr>
      <xdr:spPr>
        <a:xfrm>
          <a:off x="8618220" y="390525"/>
          <a:ext cx="4290060" cy="120015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381000</xdr:colOff>
      <xdr:row>2</xdr:row>
      <xdr:rowOff>9525</xdr:rowOff>
    </xdr:from>
    <xdr:to>
      <xdr:col>14</xdr:col>
      <xdr:colOff>228600</xdr:colOff>
      <xdr:row>7</xdr:row>
      <xdr:rowOff>180975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xmlns="" id="{B1608F24-7D0D-4157-9002-34512F06A8EE}"/>
            </a:ext>
          </a:extLst>
        </xdr:cNvPr>
        <xdr:cNvSpPr/>
      </xdr:nvSpPr>
      <xdr:spPr>
        <a:xfrm>
          <a:off x="8618220" y="390525"/>
          <a:ext cx="4290060" cy="120015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381000</xdr:colOff>
      <xdr:row>2</xdr:row>
      <xdr:rowOff>9525</xdr:rowOff>
    </xdr:from>
    <xdr:to>
      <xdr:col>14</xdr:col>
      <xdr:colOff>228600</xdr:colOff>
      <xdr:row>7</xdr:row>
      <xdr:rowOff>180975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xmlns="" id="{BA591490-C3CC-4219-97F4-82AA2F8FA14D}"/>
            </a:ext>
          </a:extLst>
        </xdr:cNvPr>
        <xdr:cNvSpPr/>
      </xdr:nvSpPr>
      <xdr:spPr>
        <a:xfrm>
          <a:off x="8618220" y="390525"/>
          <a:ext cx="4290060" cy="120015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381000</xdr:colOff>
      <xdr:row>2</xdr:row>
      <xdr:rowOff>9525</xdr:rowOff>
    </xdr:from>
    <xdr:to>
      <xdr:col>14</xdr:col>
      <xdr:colOff>228600</xdr:colOff>
      <xdr:row>7</xdr:row>
      <xdr:rowOff>180975</xdr:rowOff>
    </xdr:to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xmlns="" id="{E3D799D5-41CA-4D10-ACF8-305E81660BCD}"/>
            </a:ext>
          </a:extLst>
        </xdr:cNvPr>
        <xdr:cNvSpPr/>
      </xdr:nvSpPr>
      <xdr:spPr>
        <a:xfrm>
          <a:off x="8260080" y="390525"/>
          <a:ext cx="4290060" cy="120015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381000</xdr:colOff>
      <xdr:row>2</xdr:row>
      <xdr:rowOff>9525</xdr:rowOff>
    </xdr:from>
    <xdr:to>
      <xdr:col>14</xdr:col>
      <xdr:colOff>228600</xdr:colOff>
      <xdr:row>7</xdr:row>
      <xdr:rowOff>180975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xmlns="" id="{FEFE2526-7635-4C55-BA76-A59EAAD5D63F}"/>
            </a:ext>
          </a:extLst>
        </xdr:cNvPr>
        <xdr:cNvSpPr/>
      </xdr:nvSpPr>
      <xdr:spPr>
        <a:xfrm>
          <a:off x="8260080" y="390525"/>
          <a:ext cx="4290060" cy="120015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381000</xdr:colOff>
      <xdr:row>2</xdr:row>
      <xdr:rowOff>9525</xdr:rowOff>
    </xdr:from>
    <xdr:to>
      <xdr:col>14</xdr:col>
      <xdr:colOff>228600</xdr:colOff>
      <xdr:row>7</xdr:row>
      <xdr:rowOff>180975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xmlns="" id="{A25862F3-9255-4950-ABB5-6E0011946B93}"/>
            </a:ext>
          </a:extLst>
        </xdr:cNvPr>
        <xdr:cNvSpPr/>
      </xdr:nvSpPr>
      <xdr:spPr>
        <a:xfrm>
          <a:off x="8260080" y="390525"/>
          <a:ext cx="4290060" cy="120015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381000</xdr:colOff>
      <xdr:row>2</xdr:row>
      <xdr:rowOff>9525</xdr:rowOff>
    </xdr:from>
    <xdr:to>
      <xdr:col>14</xdr:col>
      <xdr:colOff>228600</xdr:colOff>
      <xdr:row>7</xdr:row>
      <xdr:rowOff>180975</xdr:rowOff>
    </xdr:to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xmlns="" id="{B442E6A9-AD49-4D0B-AB61-556F4072862B}"/>
            </a:ext>
          </a:extLst>
        </xdr:cNvPr>
        <xdr:cNvSpPr/>
      </xdr:nvSpPr>
      <xdr:spPr>
        <a:xfrm>
          <a:off x="8260080" y="390525"/>
          <a:ext cx="4290060" cy="120015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381000</xdr:colOff>
      <xdr:row>2</xdr:row>
      <xdr:rowOff>9525</xdr:rowOff>
    </xdr:from>
    <xdr:to>
      <xdr:col>14</xdr:col>
      <xdr:colOff>228600</xdr:colOff>
      <xdr:row>7</xdr:row>
      <xdr:rowOff>180975</xdr:rowOff>
    </xdr:to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xmlns="" id="{C9D413E5-1645-448C-AB27-5A4CACB4ECC7}"/>
            </a:ext>
          </a:extLst>
        </xdr:cNvPr>
        <xdr:cNvSpPr/>
      </xdr:nvSpPr>
      <xdr:spPr>
        <a:xfrm>
          <a:off x="8260080" y="390525"/>
          <a:ext cx="4290060" cy="120015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381000</xdr:colOff>
      <xdr:row>2</xdr:row>
      <xdr:rowOff>9525</xdr:rowOff>
    </xdr:from>
    <xdr:to>
      <xdr:col>14</xdr:col>
      <xdr:colOff>228600</xdr:colOff>
      <xdr:row>7</xdr:row>
      <xdr:rowOff>180975</xdr:rowOff>
    </xdr:to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xmlns="" id="{275EBE6F-9A7C-4C90-B04B-7C3126A1D004}"/>
            </a:ext>
          </a:extLst>
        </xdr:cNvPr>
        <xdr:cNvSpPr/>
      </xdr:nvSpPr>
      <xdr:spPr>
        <a:xfrm>
          <a:off x="8260080" y="390525"/>
          <a:ext cx="4290060" cy="120015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46"/>
  <sheetViews>
    <sheetView zoomScale="70" zoomScaleNormal="70" workbookViewId="0">
      <selection activeCell="K39" sqref="K39"/>
    </sheetView>
  </sheetViews>
  <sheetFormatPr defaultRowHeight="15" x14ac:dyDescent="0.25"/>
  <cols>
    <col min="1" max="1" width="5.140625" customWidth="1"/>
    <col min="2" max="2" width="24" customWidth="1"/>
    <col min="3" max="4" width="12.28515625" customWidth="1"/>
    <col min="5" max="5" width="9.85546875" customWidth="1"/>
    <col min="7" max="7" width="8.7109375" customWidth="1"/>
    <col min="8" max="8" width="21" customWidth="1"/>
    <col min="9" max="9" width="17.85546875" customWidth="1"/>
    <col min="10" max="10" width="10.42578125" customWidth="1"/>
    <col min="11" max="11" width="23.140625" customWidth="1"/>
    <col min="12" max="12" width="12.42578125" customWidth="1"/>
    <col min="13" max="13" width="9.85546875" customWidth="1"/>
    <col min="15" max="15" width="8.140625" customWidth="1"/>
    <col min="16" max="16" width="22.5703125" customWidth="1"/>
    <col min="17" max="17" width="18.5703125" customWidth="1"/>
  </cols>
  <sheetData>
    <row r="2" spans="2:17" ht="15.75" x14ac:dyDescent="0.25">
      <c r="B2" s="34"/>
      <c r="C2" s="36"/>
      <c r="D2" s="1" t="s">
        <v>0</v>
      </c>
      <c r="E2" s="1"/>
      <c r="F2" s="2"/>
      <c r="G2" s="2"/>
      <c r="H2" s="3"/>
    </row>
    <row r="3" spans="2:17" ht="16.5" thickBot="1" x14ac:dyDescent="0.3">
      <c r="B3" s="34"/>
      <c r="C3" s="4"/>
      <c r="D3" s="34"/>
      <c r="E3" s="34"/>
      <c r="F3" s="34"/>
      <c r="G3" s="34"/>
      <c r="H3" s="5"/>
    </row>
    <row r="4" spans="2:17" ht="16.5" thickBot="1" x14ac:dyDescent="0.3">
      <c r="B4" s="35"/>
      <c r="C4" s="4" t="s">
        <v>1</v>
      </c>
      <c r="D4" s="34"/>
      <c r="E4" s="34"/>
      <c r="F4" s="34"/>
      <c r="G4" s="6">
        <v>0</v>
      </c>
      <c r="H4" s="5"/>
      <c r="K4" s="7" t="s">
        <v>12</v>
      </c>
    </row>
    <row r="5" spans="2:17" ht="16.5" thickBot="1" x14ac:dyDescent="0.3">
      <c r="B5" s="35"/>
      <c r="C5" s="4"/>
      <c r="D5" s="34"/>
      <c r="E5" s="34"/>
      <c r="F5" s="34"/>
      <c r="G5" s="37"/>
      <c r="H5" s="5"/>
    </row>
    <row r="6" spans="2:17" ht="16.5" thickBot="1" x14ac:dyDescent="0.3">
      <c r="B6" s="35"/>
      <c r="C6" s="4" t="s">
        <v>2</v>
      </c>
      <c r="D6" s="34"/>
      <c r="E6" s="34"/>
      <c r="F6" s="34"/>
      <c r="G6" s="6">
        <v>0</v>
      </c>
      <c r="H6" s="5"/>
      <c r="K6" t="s">
        <v>3</v>
      </c>
      <c r="M6" s="8">
        <f>(G4+G6)/2-G8</f>
        <v>0</v>
      </c>
    </row>
    <row r="7" spans="2:17" ht="16.5" thickBot="1" x14ac:dyDescent="0.3">
      <c r="B7" s="35"/>
      <c r="C7" s="4"/>
      <c r="D7" s="34"/>
      <c r="E7" s="34"/>
      <c r="F7" s="34"/>
      <c r="G7" s="37"/>
      <c r="H7" s="5"/>
    </row>
    <row r="8" spans="2:17" ht="16.5" thickBot="1" x14ac:dyDescent="0.3">
      <c r="B8" s="35"/>
      <c r="C8" s="4" t="s">
        <v>4</v>
      </c>
      <c r="D8" s="34"/>
      <c r="E8" s="34"/>
      <c r="F8" s="34"/>
      <c r="G8" s="6">
        <v>0</v>
      </c>
      <c r="H8" s="5"/>
    </row>
    <row r="9" spans="2:17" ht="15.75" x14ac:dyDescent="0.25">
      <c r="B9" s="34"/>
      <c r="C9" s="9"/>
      <c r="D9" s="10"/>
      <c r="E9" s="10"/>
      <c r="F9" s="10"/>
      <c r="G9" s="11"/>
      <c r="H9" s="12"/>
    </row>
    <row r="11" spans="2:17" ht="18.75" x14ac:dyDescent="0.25">
      <c r="B11" s="40" t="s">
        <v>14</v>
      </c>
      <c r="C11" s="41"/>
      <c r="D11" s="41"/>
      <c r="E11" s="41"/>
      <c r="F11" s="41"/>
      <c r="G11" s="41"/>
      <c r="H11" s="41"/>
      <c r="I11" s="41"/>
      <c r="K11" s="28"/>
      <c r="L11" s="29"/>
      <c r="M11" s="29"/>
      <c r="N11" s="29"/>
      <c r="O11" s="29"/>
      <c r="P11" s="29"/>
      <c r="Q11" s="29"/>
    </row>
    <row r="12" spans="2:17" ht="15" customHeight="1" x14ac:dyDescent="0.25">
      <c r="B12" s="42" t="s">
        <v>5</v>
      </c>
      <c r="C12" s="44" t="s">
        <v>6</v>
      </c>
      <c r="D12" s="44" t="s">
        <v>13</v>
      </c>
      <c r="E12" s="44" t="s">
        <v>7</v>
      </c>
      <c r="F12" s="44" t="s">
        <v>8</v>
      </c>
      <c r="G12" s="46" t="s">
        <v>9</v>
      </c>
      <c r="H12" s="47" t="s">
        <v>10</v>
      </c>
      <c r="I12" s="49" t="s">
        <v>11</v>
      </c>
      <c r="K12" s="30"/>
      <c r="L12" s="26"/>
      <c r="M12" s="26"/>
      <c r="N12" s="26"/>
      <c r="O12" s="26"/>
      <c r="P12" s="27"/>
      <c r="Q12" s="27"/>
    </row>
    <row r="13" spans="2:17" ht="33.75" customHeight="1" x14ac:dyDescent="0.25">
      <c r="B13" s="43"/>
      <c r="C13" s="45"/>
      <c r="D13" s="45"/>
      <c r="E13" s="45"/>
      <c r="F13" s="45"/>
      <c r="G13" s="44"/>
      <c r="H13" s="48"/>
      <c r="I13" s="49"/>
      <c r="K13" s="30"/>
      <c r="L13" s="26"/>
      <c r="M13" s="26"/>
      <c r="N13" s="26"/>
      <c r="O13" s="26"/>
      <c r="P13" s="27"/>
      <c r="Q13" s="27"/>
    </row>
    <row r="14" spans="2:17" ht="15" customHeight="1" x14ac:dyDescent="0.25">
      <c r="B14" s="17" t="s">
        <v>186</v>
      </c>
      <c r="C14" s="38">
        <v>250</v>
      </c>
      <c r="D14" s="38">
        <v>326</v>
      </c>
      <c r="E14" s="39">
        <v>70</v>
      </c>
      <c r="F14" s="16">
        <v>3</v>
      </c>
      <c r="G14" s="16">
        <v>155</v>
      </c>
      <c r="H14" s="18">
        <v>126</v>
      </c>
      <c r="I14" s="33">
        <f>H14*POWER((($G$4+$G$6)/2-$G$8)/70,1.24)</f>
        <v>0</v>
      </c>
      <c r="J14" s="19"/>
      <c r="K14" s="20"/>
      <c r="L14" s="31"/>
      <c r="M14" s="32"/>
      <c r="N14" s="21"/>
      <c r="O14" s="21"/>
      <c r="P14" s="22"/>
      <c r="Q14" s="23"/>
    </row>
    <row r="15" spans="2:17" ht="15.75" x14ac:dyDescent="0.25">
      <c r="B15" s="17" t="s">
        <v>187</v>
      </c>
      <c r="C15" s="38"/>
      <c r="D15" s="38"/>
      <c r="E15" s="39"/>
      <c r="F15" s="16">
        <v>4</v>
      </c>
      <c r="G15" s="16">
        <v>200</v>
      </c>
      <c r="H15" s="18">
        <v>168</v>
      </c>
      <c r="I15" s="33">
        <f t="shared" ref="I15:I46" si="0">H15*POWER((($G$4+$G$6)/2-$G$8)/70,1.24)</f>
        <v>0</v>
      </c>
      <c r="J15" s="19"/>
      <c r="K15" s="20"/>
      <c r="L15" s="31"/>
      <c r="M15" s="32"/>
      <c r="N15" s="21"/>
      <c r="O15" s="21"/>
      <c r="P15" s="22"/>
      <c r="Q15" s="23"/>
    </row>
    <row r="16" spans="2:17" ht="15.75" x14ac:dyDescent="0.25">
      <c r="B16" s="17" t="s">
        <v>188</v>
      </c>
      <c r="C16" s="38"/>
      <c r="D16" s="38"/>
      <c r="E16" s="39"/>
      <c r="F16" s="16">
        <v>5</v>
      </c>
      <c r="G16" s="16">
        <v>245</v>
      </c>
      <c r="H16" s="18">
        <v>210</v>
      </c>
      <c r="I16" s="33">
        <f t="shared" si="0"/>
        <v>0</v>
      </c>
      <c r="J16" s="19"/>
      <c r="K16" s="20"/>
      <c r="L16" s="31"/>
      <c r="M16" s="32"/>
      <c r="N16" s="21"/>
      <c r="O16" s="21"/>
      <c r="P16" s="22"/>
      <c r="Q16" s="23"/>
    </row>
    <row r="17" spans="2:17" ht="15.75" x14ac:dyDescent="0.25">
      <c r="B17" s="17" t="s">
        <v>189</v>
      </c>
      <c r="C17" s="38"/>
      <c r="D17" s="38"/>
      <c r="E17" s="39"/>
      <c r="F17" s="16">
        <v>6</v>
      </c>
      <c r="G17" s="16">
        <v>290</v>
      </c>
      <c r="H17" s="18">
        <v>252</v>
      </c>
      <c r="I17" s="33">
        <f t="shared" si="0"/>
        <v>0</v>
      </c>
      <c r="J17" s="19"/>
      <c r="K17" s="20"/>
      <c r="L17" s="31"/>
      <c r="M17" s="32"/>
      <c r="N17" s="21"/>
      <c r="O17" s="21"/>
      <c r="P17" s="22"/>
      <c r="Q17" s="23"/>
    </row>
    <row r="18" spans="2:17" ht="15.75" x14ac:dyDescent="0.25">
      <c r="B18" s="17" t="s">
        <v>190</v>
      </c>
      <c r="C18" s="38"/>
      <c r="D18" s="38"/>
      <c r="E18" s="39"/>
      <c r="F18" s="16">
        <v>7</v>
      </c>
      <c r="G18" s="13">
        <v>335</v>
      </c>
      <c r="H18" s="14">
        <v>294</v>
      </c>
      <c r="I18" s="33">
        <f t="shared" si="0"/>
        <v>0</v>
      </c>
      <c r="K18" s="20"/>
      <c r="L18" s="31"/>
      <c r="M18" s="32"/>
      <c r="N18" s="21"/>
      <c r="O18" s="24"/>
      <c r="P18" s="25"/>
      <c r="Q18" s="23"/>
    </row>
    <row r="19" spans="2:17" ht="15.75" x14ac:dyDescent="0.25">
      <c r="B19" s="17" t="s">
        <v>191</v>
      </c>
      <c r="C19" s="38"/>
      <c r="D19" s="38"/>
      <c r="E19" s="39"/>
      <c r="F19" s="16">
        <v>8</v>
      </c>
      <c r="G19" s="13">
        <v>380</v>
      </c>
      <c r="H19" s="14">
        <v>336</v>
      </c>
      <c r="I19" s="33">
        <f t="shared" si="0"/>
        <v>0</v>
      </c>
      <c r="K19" s="20"/>
      <c r="L19" s="31"/>
      <c r="M19" s="32"/>
      <c r="N19" s="21"/>
      <c r="O19" s="24"/>
      <c r="P19" s="25"/>
      <c r="Q19" s="23"/>
    </row>
    <row r="20" spans="2:17" ht="15.75" x14ac:dyDescent="0.25">
      <c r="B20" s="17" t="s">
        <v>192</v>
      </c>
      <c r="C20" s="38"/>
      <c r="D20" s="38"/>
      <c r="E20" s="39"/>
      <c r="F20" s="16">
        <v>9</v>
      </c>
      <c r="G20" s="13">
        <v>425</v>
      </c>
      <c r="H20" s="14">
        <v>378</v>
      </c>
      <c r="I20" s="33">
        <f t="shared" si="0"/>
        <v>0</v>
      </c>
      <c r="K20" s="20"/>
      <c r="L20" s="31"/>
      <c r="M20" s="32"/>
      <c r="N20" s="21"/>
      <c r="O20" s="24"/>
      <c r="P20" s="25"/>
      <c r="Q20" s="23"/>
    </row>
    <row r="21" spans="2:17" ht="15.75" x14ac:dyDescent="0.25">
      <c r="B21" s="17" t="s">
        <v>193</v>
      </c>
      <c r="C21" s="38"/>
      <c r="D21" s="38"/>
      <c r="E21" s="39"/>
      <c r="F21" s="16">
        <v>10</v>
      </c>
      <c r="G21" s="13">
        <v>470</v>
      </c>
      <c r="H21" s="14">
        <v>420</v>
      </c>
      <c r="I21" s="33">
        <f t="shared" si="0"/>
        <v>0</v>
      </c>
      <c r="K21" s="20"/>
      <c r="L21" s="31"/>
      <c r="M21" s="32"/>
      <c r="N21" s="21"/>
      <c r="O21" s="24"/>
      <c r="P21" s="25"/>
      <c r="Q21" s="23"/>
    </row>
    <row r="22" spans="2:17" ht="15.75" x14ac:dyDescent="0.25">
      <c r="B22" s="17" t="s">
        <v>194</v>
      </c>
      <c r="C22" s="38"/>
      <c r="D22" s="38"/>
      <c r="E22" s="39"/>
      <c r="F22" s="16">
        <v>11</v>
      </c>
      <c r="G22" s="13">
        <v>515</v>
      </c>
      <c r="H22" s="14">
        <v>462</v>
      </c>
      <c r="I22" s="33">
        <f t="shared" si="0"/>
        <v>0</v>
      </c>
      <c r="J22" s="15"/>
      <c r="K22" s="20"/>
      <c r="L22" s="31"/>
      <c r="M22" s="32"/>
      <c r="N22" s="21"/>
      <c r="O22" s="24"/>
      <c r="P22" s="25"/>
      <c r="Q22" s="23"/>
    </row>
    <row r="23" spans="2:17" ht="15.75" x14ac:dyDescent="0.25">
      <c r="B23" s="17" t="s">
        <v>195</v>
      </c>
      <c r="C23" s="38"/>
      <c r="D23" s="38"/>
      <c r="E23" s="39"/>
      <c r="F23" s="16">
        <v>12</v>
      </c>
      <c r="G23" s="13">
        <v>560</v>
      </c>
      <c r="H23" s="14">
        <v>504</v>
      </c>
      <c r="I23" s="33">
        <f t="shared" si="0"/>
        <v>0</v>
      </c>
      <c r="K23" s="20"/>
      <c r="L23" s="31"/>
      <c r="M23" s="32"/>
      <c r="N23" s="21"/>
      <c r="O23" s="24"/>
      <c r="P23" s="25"/>
      <c r="Q23" s="23"/>
    </row>
    <row r="24" spans="2:17" ht="15.75" x14ac:dyDescent="0.25">
      <c r="B24" s="17" t="s">
        <v>196</v>
      </c>
      <c r="C24" s="38"/>
      <c r="D24" s="38"/>
      <c r="E24" s="39"/>
      <c r="F24" s="16">
        <v>13</v>
      </c>
      <c r="G24" s="13">
        <v>605</v>
      </c>
      <c r="H24" s="14">
        <v>546</v>
      </c>
      <c r="I24" s="33">
        <f t="shared" si="0"/>
        <v>0</v>
      </c>
      <c r="K24" s="20"/>
      <c r="L24" s="31"/>
      <c r="M24" s="32"/>
      <c r="N24" s="21"/>
      <c r="O24" s="24"/>
      <c r="P24" s="25"/>
      <c r="Q24" s="23"/>
    </row>
    <row r="25" spans="2:17" ht="15.75" x14ac:dyDescent="0.25">
      <c r="B25" s="17" t="s">
        <v>197</v>
      </c>
      <c r="C25" s="38"/>
      <c r="D25" s="38"/>
      <c r="E25" s="39"/>
      <c r="F25" s="16">
        <v>14</v>
      </c>
      <c r="G25" s="13">
        <v>650</v>
      </c>
      <c r="H25" s="14">
        <v>588</v>
      </c>
      <c r="I25" s="33">
        <f t="shared" si="0"/>
        <v>0</v>
      </c>
      <c r="K25" s="20"/>
      <c r="L25" s="31"/>
      <c r="M25" s="32"/>
      <c r="N25" s="21"/>
      <c r="O25" s="24"/>
      <c r="P25" s="25"/>
      <c r="Q25" s="23"/>
    </row>
    <row r="26" spans="2:17" ht="15.75" x14ac:dyDescent="0.25">
      <c r="B26" s="17" t="s">
        <v>198</v>
      </c>
      <c r="C26" s="38"/>
      <c r="D26" s="38"/>
      <c r="E26" s="39"/>
      <c r="F26" s="16">
        <v>15</v>
      </c>
      <c r="G26" s="13">
        <v>695</v>
      </c>
      <c r="H26" s="14">
        <v>630</v>
      </c>
      <c r="I26" s="33">
        <f t="shared" si="0"/>
        <v>0</v>
      </c>
      <c r="K26" s="20"/>
      <c r="L26" s="31"/>
      <c r="M26" s="32"/>
      <c r="N26" s="21"/>
      <c r="O26" s="24"/>
      <c r="P26" s="25"/>
      <c r="Q26" s="23"/>
    </row>
    <row r="27" spans="2:17" ht="15.75" x14ac:dyDescent="0.25">
      <c r="B27" s="17" t="s">
        <v>199</v>
      </c>
      <c r="C27" s="38"/>
      <c r="D27" s="38"/>
      <c r="E27" s="39"/>
      <c r="F27" s="16">
        <v>16</v>
      </c>
      <c r="G27" s="13">
        <v>740</v>
      </c>
      <c r="H27" s="14">
        <v>672</v>
      </c>
      <c r="I27" s="33">
        <f t="shared" si="0"/>
        <v>0</v>
      </c>
      <c r="K27" s="20"/>
      <c r="L27" s="31"/>
      <c r="M27" s="32"/>
      <c r="N27" s="21"/>
      <c r="O27" s="24"/>
      <c r="P27" s="25"/>
      <c r="Q27" s="23"/>
    </row>
    <row r="28" spans="2:17" ht="15.75" x14ac:dyDescent="0.25">
      <c r="B28" s="17" t="s">
        <v>200</v>
      </c>
      <c r="C28" s="38"/>
      <c r="D28" s="38"/>
      <c r="E28" s="39"/>
      <c r="F28" s="16">
        <v>17</v>
      </c>
      <c r="G28" s="13">
        <v>785</v>
      </c>
      <c r="H28" s="14">
        <v>714</v>
      </c>
      <c r="I28" s="33">
        <f t="shared" si="0"/>
        <v>0</v>
      </c>
      <c r="K28" s="20"/>
      <c r="L28" s="31"/>
      <c r="M28" s="32"/>
      <c r="N28" s="21"/>
      <c r="O28" s="24"/>
      <c r="P28" s="25"/>
      <c r="Q28" s="23"/>
    </row>
    <row r="29" spans="2:17" ht="15.75" x14ac:dyDescent="0.25">
      <c r="B29" s="17" t="s">
        <v>201</v>
      </c>
      <c r="C29" s="38"/>
      <c r="D29" s="38"/>
      <c r="E29" s="39"/>
      <c r="F29" s="16">
        <v>18</v>
      </c>
      <c r="G29" s="13">
        <v>830</v>
      </c>
      <c r="H29" s="14">
        <v>756</v>
      </c>
      <c r="I29" s="33">
        <f t="shared" si="0"/>
        <v>0</v>
      </c>
      <c r="K29" s="20"/>
      <c r="L29" s="31"/>
      <c r="M29" s="32"/>
      <c r="N29" s="21"/>
      <c r="O29" s="24"/>
      <c r="P29" s="25"/>
      <c r="Q29" s="23"/>
    </row>
    <row r="30" spans="2:17" ht="15.75" x14ac:dyDescent="0.25">
      <c r="B30" s="17" t="s">
        <v>202</v>
      </c>
      <c r="C30" s="38"/>
      <c r="D30" s="38"/>
      <c r="E30" s="39"/>
      <c r="F30" s="16">
        <v>19</v>
      </c>
      <c r="G30" s="13">
        <v>875</v>
      </c>
      <c r="H30" s="14">
        <v>798</v>
      </c>
      <c r="I30" s="33">
        <f t="shared" si="0"/>
        <v>0</v>
      </c>
      <c r="K30" s="20"/>
      <c r="L30" s="31"/>
      <c r="M30" s="32"/>
      <c r="N30" s="21"/>
      <c r="O30" s="24"/>
      <c r="P30" s="25"/>
      <c r="Q30" s="23"/>
    </row>
    <row r="31" spans="2:17" ht="15.75" x14ac:dyDescent="0.25">
      <c r="B31" s="17" t="s">
        <v>203</v>
      </c>
      <c r="C31" s="38"/>
      <c r="D31" s="38"/>
      <c r="E31" s="39"/>
      <c r="F31" s="16">
        <v>20</v>
      </c>
      <c r="G31" s="13">
        <v>920</v>
      </c>
      <c r="H31" s="14">
        <v>840</v>
      </c>
      <c r="I31" s="33">
        <f t="shared" si="0"/>
        <v>0</v>
      </c>
      <c r="K31" s="20"/>
      <c r="L31" s="31"/>
      <c r="M31" s="32"/>
      <c r="N31" s="21"/>
      <c r="O31" s="24"/>
      <c r="P31" s="25"/>
      <c r="Q31" s="23"/>
    </row>
    <row r="32" spans="2:17" ht="15.75" x14ac:dyDescent="0.25">
      <c r="B32" s="17" t="s">
        <v>204</v>
      </c>
      <c r="C32" s="38"/>
      <c r="D32" s="38"/>
      <c r="E32" s="39"/>
      <c r="F32" s="16">
        <v>21</v>
      </c>
      <c r="G32" s="13">
        <v>965</v>
      </c>
      <c r="H32" s="14">
        <v>882</v>
      </c>
      <c r="I32" s="33">
        <f t="shared" si="0"/>
        <v>0</v>
      </c>
      <c r="K32" s="20"/>
      <c r="L32" s="31"/>
      <c r="M32" s="32"/>
      <c r="N32" s="21"/>
      <c r="O32" s="24"/>
      <c r="P32" s="25"/>
      <c r="Q32" s="23"/>
    </row>
    <row r="33" spans="2:17" ht="15.75" x14ac:dyDescent="0.25">
      <c r="B33" s="17" t="s">
        <v>205</v>
      </c>
      <c r="C33" s="38"/>
      <c r="D33" s="38"/>
      <c r="E33" s="39"/>
      <c r="F33" s="16">
        <v>22</v>
      </c>
      <c r="G33" s="13">
        <v>1010</v>
      </c>
      <c r="H33" s="14">
        <v>924</v>
      </c>
      <c r="I33" s="33">
        <f t="shared" si="0"/>
        <v>0</v>
      </c>
      <c r="K33" s="20"/>
      <c r="L33" s="31"/>
      <c r="M33" s="32"/>
      <c r="N33" s="21"/>
      <c r="O33" s="24"/>
      <c r="P33" s="25"/>
      <c r="Q33" s="23"/>
    </row>
    <row r="34" spans="2:17" ht="15.75" x14ac:dyDescent="0.25">
      <c r="B34" s="17" t="s">
        <v>206</v>
      </c>
      <c r="C34" s="38"/>
      <c r="D34" s="38"/>
      <c r="E34" s="39"/>
      <c r="F34" s="16">
        <v>23</v>
      </c>
      <c r="G34" s="13">
        <v>1055</v>
      </c>
      <c r="H34" s="14">
        <v>966</v>
      </c>
      <c r="I34" s="33">
        <f t="shared" si="0"/>
        <v>0</v>
      </c>
      <c r="K34" s="20"/>
      <c r="L34" s="31"/>
      <c r="M34" s="32"/>
      <c r="N34" s="21"/>
      <c r="O34" s="24"/>
      <c r="P34" s="25"/>
      <c r="Q34" s="23"/>
    </row>
    <row r="35" spans="2:17" ht="15.75" x14ac:dyDescent="0.25">
      <c r="B35" s="17" t="s">
        <v>207</v>
      </c>
      <c r="C35" s="38"/>
      <c r="D35" s="38"/>
      <c r="E35" s="39"/>
      <c r="F35" s="16">
        <v>24</v>
      </c>
      <c r="G35" s="13">
        <v>1100</v>
      </c>
      <c r="H35" s="14">
        <v>1008</v>
      </c>
      <c r="I35" s="33">
        <f t="shared" si="0"/>
        <v>0</v>
      </c>
      <c r="K35" s="20"/>
      <c r="L35" s="31"/>
      <c r="M35" s="32"/>
      <c r="N35" s="21"/>
      <c r="O35" s="24"/>
      <c r="P35" s="25"/>
      <c r="Q35" s="23"/>
    </row>
    <row r="36" spans="2:17" ht="15.75" x14ac:dyDescent="0.25">
      <c r="B36" s="17" t="s">
        <v>208</v>
      </c>
      <c r="C36" s="38"/>
      <c r="D36" s="38"/>
      <c r="E36" s="39"/>
      <c r="F36" s="16">
        <v>25</v>
      </c>
      <c r="G36" s="13">
        <v>1145</v>
      </c>
      <c r="H36" s="14">
        <v>1050</v>
      </c>
      <c r="I36" s="33">
        <f t="shared" si="0"/>
        <v>0</v>
      </c>
      <c r="K36" s="20"/>
      <c r="L36" s="31"/>
      <c r="M36" s="32"/>
      <c r="N36" s="21"/>
      <c r="O36" s="24"/>
      <c r="P36" s="25"/>
      <c r="Q36" s="23"/>
    </row>
    <row r="37" spans="2:17" ht="15.75" x14ac:dyDescent="0.25">
      <c r="B37" s="17" t="s">
        <v>209</v>
      </c>
      <c r="C37" s="38"/>
      <c r="D37" s="38"/>
      <c r="E37" s="39"/>
      <c r="F37" s="16">
        <v>26</v>
      </c>
      <c r="G37" s="13">
        <v>1190</v>
      </c>
      <c r="H37" s="14">
        <v>1092</v>
      </c>
      <c r="I37" s="33">
        <f t="shared" si="0"/>
        <v>0</v>
      </c>
      <c r="K37" s="20"/>
      <c r="L37" s="31"/>
      <c r="M37" s="32"/>
      <c r="N37" s="21"/>
      <c r="O37" s="24"/>
      <c r="P37" s="25"/>
      <c r="Q37" s="23"/>
    </row>
    <row r="38" spans="2:17" ht="15.75" x14ac:dyDescent="0.25">
      <c r="B38" s="17" t="s">
        <v>210</v>
      </c>
      <c r="C38" s="38"/>
      <c r="D38" s="38"/>
      <c r="E38" s="39"/>
      <c r="F38" s="16">
        <v>27</v>
      </c>
      <c r="G38" s="13">
        <v>1235</v>
      </c>
      <c r="H38" s="14">
        <v>1134</v>
      </c>
      <c r="I38" s="33">
        <f t="shared" si="0"/>
        <v>0</v>
      </c>
      <c r="K38" s="20"/>
      <c r="L38" s="31"/>
      <c r="M38" s="32"/>
      <c r="N38" s="21"/>
      <c r="O38" s="24"/>
      <c r="P38" s="25"/>
      <c r="Q38" s="23"/>
    </row>
    <row r="39" spans="2:17" ht="15.75" x14ac:dyDescent="0.25">
      <c r="B39" s="17" t="s">
        <v>211</v>
      </c>
      <c r="C39" s="38"/>
      <c r="D39" s="38"/>
      <c r="E39" s="39"/>
      <c r="F39" s="16">
        <v>28</v>
      </c>
      <c r="G39" s="13">
        <v>1280</v>
      </c>
      <c r="H39" s="14">
        <v>1176</v>
      </c>
      <c r="I39" s="33">
        <f t="shared" si="0"/>
        <v>0</v>
      </c>
      <c r="K39" s="20"/>
      <c r="L39" s="31"/>
      <c r="M39" s="32"/>
      <c r="N39" s="21"/>
      <c r="O39" s="24"/>
      <c r="P39" s="25"/>
      <c r="Q39" s="23"/>
    </row>
    <row r="40" spans="2:17" ht="15.75" x14ac:dyDescent="0.25">
      <c r="B40" s="17" t="s">
        <v>212</v>
      </c>
      <c r="C40" s="38"/>
      <c r="D40" s="38"/>
      <c r="E40" s="39"/>
      <c r="F40" s="16">
        <v>29</v>
      </c>
      <c r="G40" s="13">
        <v>1325</v>
      </c>
      <c r="H40" s="14">
        <v>1218</v>
      </c>
      <c r="I40" s="33">
        <f t="shared" si="0"/>
        <v>0</v>
      </c>
      <c r="K40" s="20"/>
      <c r="L40" s="31"/>
      <c r="M40" s="32"/>
      <c r="N40" s="21"/>
      <c r="O40" s="24"/>
      <c r="P40" s="25"/>
      <c r="Q40" s="23"/>
    </row>
    <row r="41" spans="2:17" ht="15.75" x14ac:dyDescent="0.25">
      <c r="B41" s="17" t="s">
        <v>213</v>
      </c>
      <c r="C41" s="38"/>
      <c r="D41" s="38"/>
      <c r="E41" s="39"/>
      <c r="F41" s="16">
        <v>30</v>
      </c>
      <c r="G41" s="13">
        <v>1370</v>
      </c>
      <c r="H41" s="14">
        <v>1260</v>
      </c>
      <c r="I41" s="33">
        <f t="shared" si="0"/>
        <v>0</v>
      </c>
      <c r="K41" s="20"/>
      <c r="L41" s="31"/>
      <c r="M41" s="32"/>
      <c r="N41" s="21"/>
      <c r="O41" s="24"/>
      <c r="P41" s="25"/>
      <c r="Q41" s="23"/>
    </row>
    <row r="42" spans="2:17" ht="15.75" x14ac:dyDescent="0.25">
      <c r="B42" s="17" t="s">
        <v>214</v>
      </c>
      <c r="C42" s="38"/>
      <c r="D42" s="38"/>
      <c r="E42" s="39"/>
      <c r="F42" s="16">
        <v>31</v>
      </c>
      <c r="G42" s="13">
        <v>1415</v>
      </c>
      <c r="H42" s="14">
        <v>1302</v>
      </c>
      <c r="I42" s="33">
        <f t="shared" si="0"/>
        <v>0</v>
      </c>
      <c r="K42" s="20"/>
      <c r="L42" s="31"/>
      <c r="M42" s="32"/>
      <c r="N42" s="21"/>
      <c r="O42" s="24"/>
      <c r="P42" s="25"/>
      <c r="Q42" s="23"/>
    </row>
    <row r="43" spans="2:17" ht="15.75" x14ac:dyDescent="0.25">
      <c r="B43" s="17" t="s">
        <v>215</v>
      </c>
      <c r="C43" s="38"/>
      <c r="D43" s="38"/>
      <c r="E43" s="39"/>
      <c r="F43" s="16">
        <v>32</v>
      </c>
      <c r="G43" s="13">
        <v>1460</v>
      </c>
      <c r="H43" s="14">
        <v>1344</v>
      </c>
      <c r="I43" s="33">
        <f t="shared" si="0"/>
        <v>0</v>
      </c>
      <c r="K43" s="20"/>
      <c r="L43" s="31"/>
      <c r="M43" s="32"/>
      <c r="N43" s="21"/>
      <c r="O43" s="24"/>
      <c r="P43" s="25"/>
      <c r="Q43" s="23"/>
    </row>
    <row r="44" spans="2:17" ht="15.75" x14ac:dyDescent="0.25">
      <c r="B44" s="17" t="s">
        <v>216</v>
      </c>
      <c r="C44" s="38"/>
      <c r="D44" s="38"/>
      <c r="E44" s="39"/>
      <c r="F44" s="16">
        <v>33</v>
      </c>
      <c r="G44" s="13">
        <v>1505</v>
      </c>
      <c r="H44" s="14">
        <v>1386</v>
      </c>
      <c r="I44" s="33">
        <f t="shared" si="0"/>
        <v>0</v>
      </c>
      <c r="K44" s="20"/>
      <c r="L44" s="31"/>
      <c r="M44" s="32"/>
      <c r="N44" s="21"/>
      <c r="O44" s="24"/>
      <c r="P44" s="25"/>
      <c r="Q44" s="23"/>
    </row>
    <row r="45" spans="2:17" ht="15.75" x14ac:dyDescent="0.25">
      <c r="B45" s="17" t="s">
        <v>217</v>
      </c>
      <c r="C45" s="38"/>
      <c r="D45" s="38"/>
      <c r="E45" s="39"/>
      <c r="F45" s="16">
        <v>34</v>
      </c>
      <c r="G45" s="13">
        <v>1550</v>
      </c>
      <c r="H45" s="14">
        <v>1428</v>
      </c>
      <c r="I45" s="33">
        <f t="shared" si="0"/>
        <v>0</v>
      </c>
      <c r="K45" s="20"/>
      <c r="L45" s="31"/>
      <c r="M45" s="32"/>
      <c r="N45" s="21"/>
      <c r="O45" s="24"/>
      <c r="P45" s="25"/>
      <c r="Q45" s="23"/>
    </row>
    <row r="46" spans="2:17" ht="15.75" x14ac:dyDescent="0.25">
      <c r="B46" s="17" t="s">
        <v>218</v>
      </c>
      <c r="C46" s="38"/>
      <c r="D46" s="38"/>
      <c r="E46" s="39"/>
      <c r="F46" s="16">
        <v>35</v>
      </c>
      <c r="G46" s="13">
        <v>1595</v>
      </c>
      <c r="H46" s="14">
        <v>1470</v>
      </c>
      <c r="I46" s="33">
        <f t="shared" si="0"/>
        <v>0</v>
      </c>
      <c r="K46" s="20"/>
      <c r="L46" s="31"/>
      <c r="M46" s="32"/>
      <c r="N46" s="21"/>
      <c r="O46" s="24"/>
      <c r="P46" s="25"/>
      <c r="Q46" s="23"/>
    </row>
  </sheetData>
  <mergeCells count="12">
    <mergeCell ref="C14:C46"/>
    <mergeCell ref="D14:D46"/>
    <mergeCell ref="E14:E46"/>
    <mergeCell ref="B11:I11"/>
    <mergeCell ref="B12:B13"/>
    <mergeCell ref="C12:C13"/>
    <mergeCell ref="E12:E13"/>
    <mergeCell ref="F12:F13"/>
    <mergeCell ref="G12:G13"/>
    <mergeCell ref="H12:H13"/>
    <mergeCell ref="I12:I13"/>
    <mergeCell ref="D12:D13"/>
  </mergeCells>
  <phoneticPr fontId="10" type="noConversion"/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46"/>
  <sheetViews>
    <sheetView zoomScale="66" zoomScaleNormal="66" workbookViewId="0">
      <selection activeCell="C63" sqref="C63"/>
    </sheetView>
  </sheetViews>
  <sheetFormatPr defaultRowHeight="15" x14ac:dyDescent="0.25"/>
  <cols>
    <col min="1" max="1" width="5.140625" customWidth="1"/>
    <col min="2" max="2" width="24" customWidth="1"/>
    <col min="3" max="4" width="12.28515625" customWidth="1"/>
    <col min="5" max="5" width="9.85546875" customWidth="1"/>
    <col min="7" max="7" width="8.7109375" customWidth="1"/>
    <col min="8" max="8" width="21" customWidth="1"/>
    <col min="9" max="9" width="17.85546875" customWidth="1"/>
    <col min="10" max="10" width="10.42578125" customWidth="1"/>
    <col min="11" max="11" width="23.140625" customWidth="1"/>
    <col min="12" max="12" width="12.42578125" customWidth="1"/>
    <col min="13" max="13" width="9.85546875" customWidth="1"/>
    <col min="15" max="15" width="8.140625" customWidth="1"/>
  </cols>
  <sheetData>
    <row r="2" spans="2:15" ht="15.75" x14ac:dyDescent="0.25">
      <c r="B2" s="34"/>
      <c r="C2" s="36"/>
      <c r="D2" s="1" t="s">
        <v>0</v>
      </c>
      <c r="E2" s="1"/>
      <c r="F2" s="2"/>
      <c r="G2" s="2"/>
      <c r="H2" s="3"/>
    </row>
    <row r="3" spans="2:15" ht="16.5" thickBot="1" x14ac:dyDescent="0.3">
      <c r="B3" s="34"/>
      <c r="C3" s="4"/>
      <c r="D3" s="34"/>
      <c r="E3" s="34"/>
      <c r="F3" s="34"/>
      <c r="G3" s="34"/>
      <c r="H3" s="5"/>
    </row>
    <row r="4" spans="2:15" ht="16.5" thickBot="1" x14ac:dyDescent="0.3">
      <c r="B4" s="35"/>
      <c r="C4" s="4" t="s">
        <v>1</v>
      </c>
      <c r="D4" s="34"/>
      <c r="E4" s="34"/>
      <c r="F4" s="34"/>
      <c r="G4" s="6">
        <v>0</v>
      </c>
      <c r="H4" s="5"/>
      <c r="K4" s="7" t="s">
        <v>12</v>
      </c>
    </row>
    <row r="5" spans="2:15" ht="16.5" thickBot="1" x14ac:dyDescent="0.3">
      <c r="B5" s="35"/>
      <c r="C5" s="4"/>
      <c r="D5" s="34"/>
      <c r="E5" s="34"/>
      <c r="F5" s="34"/>
      <c r="G5" s="37"/>
      <c r="H5" s="5"/>
    </row>
    <row r="6" spans="2:15" ht="16.5" thickBot="1" x14ac:dyDescent="0.3">
      <c r="B6" s="35"/>
      <c r="C6" s="4" t="s">
        <v>2</v>
      </c>
      <c r="D6" s="34"/>
      <c r="E6" s="34"/>
      <c r="F6" s="34"/>
      <c r="G6" s="6">
        <v>0</v>
      </c>
      <c r="H6" s="5"/>
      <c r="K6" t="s">
        <v>3</v>
      </c>
      <c r="M6" s="8">
        <f>(G4+G6)/2-G8</f>
        <v>0</v>
      </c>
    </row>
    <row r="7" spans="2:15" ht="16.5" thickBot="1" x14ac:dyDescent="0.3">
      <c r="B7" s="35"/>
      <c r="C7" s="4"/>
      <c r="D7" s="34"/>
      <c r="E7" s="34"/>
      <c r="F7" s="34"/>
      <c r="G7" s="37"/>
      <c r="H7" s="5"/>
    </row>
    <row r="8" spans="2:15" ht="16.5" thickBot="1" x14ac:dyDescent="0.3">
      <c r="B8" s="35"/>
      <c r="C8" s="4" t="s">
        <v>4</v>
      </c>
      <c r="D8" s="34"/>
      <c r="E8" s="34"/>
      <c r="F8" s="34"/>
      <c r="G8" s="6">
        <v>0</v>
      </c>
      <c r="H8" s="5"/>
    </row>
    <row r="9" spans="2:15" ht="15.75" x14ac:dyDescent="0.25">
      <c r="B9" s="34"/>
      <c r="C9" s="9"/>
      <c r="D9" s="10"/>
      <c r="E9" s="10"/>
      <c r="F9" s="10"/>
      <c r="G9" s="11"/>
      <c r="H9" s="12"/>
    </row>
    <row r="11" spans="2:15" ht="18.75" x14ac:dyDescent="0.25">
      <c r="B11" s="40" t="s">
        <v>219</v>
      </c>
      <c r="C11" s="41"/>
      <c r="D11" s="41"/>
      <c r="E11" s="41"/>
      <c r="F11" s="41"/>
      <c r="G11" s="41"/>
      <c r="H11" s="41"/>
      <c r="I11" s="41"/>
      <c r="K11" s="28"/>
      <c r="L11" s="29"/>
      <c r="M11" s="29"/>
      <c r="N11" s="29"/>
      <c r="O11" s="29"/>
    </row>
    <row r="12" spans="2:15" ht="15.75" x14ac:dyDescent="0.25">
      <c r="B12" s="42" t="s">
        <v>5</v>
      </c>
      <c r="C12" s="44" t="s">
        <v>6</v>
      </c>
      <c r="D12" s="44" t="s">
        <v>13</v>
      </c>
      <c r="E12" s="44" t="s">
        <v>7</v>
      </c>
      <c r="F12" s="44" t="s">
        <v>8</v>
      </c>
      <c r="G12" s="46" t="s">
        <v>9</v>
      </c>
      <c r="H12" s="47" t="s">
        <v>10</v>
      </c>
      <c r="I12" s="49" t="s">
        <v>11</v>
      </c>
      <c r="K12" s="30"/>
      <c r="L12" s="26"/>
      <c r="M12" s="26"/>
      <c r="N12" s="26"/>
      <c r="O12" s="26"/>
    </row>
    <row r="13" spans="2:15" ht="15.75" x14ac:dyDescent="0.25">
      <c r="B13" s="43"/>
      <c r="C13" s="45"/>
      <c r="D13" s="45"/>
      <c r="E13" s="45"/>
      <c r="F13" s="45"/>
      <c r="G13" s="44"/>
      <c r="H13" s="48"/>
      <c r="I13" s="49"/>
      <c r="K13" s="30"/>
      <c r="L13" s="26"/>
      <c r="M13" s="26"/>
      <c r="N13" s="26"/>
      <c r="O13" s="26"/>
    </row>
    <row r="14" spans="2:15" ht="15.75" x14ac:dyDescent="0.25">
      <c r="B14" s="17" t="s">
        <v>15</v>
      </c>
      <c r="C14" s="38">
        <v>300</v>
      </c>
      <c r="D14" s="38">
        <v>376</v>
      </c>
      <c r="E14" s="39">
        <v>70</v>
      </c>
      <c r="F14" s="16">
        <v>3</v>
      </c>
      <c r="G14" s="16">
        <v>155</v>
      </c>
      <c r="H14" s="18">
        <v>142.80000000000001</v>
      </c>
      <c r="I14" s="33">
        <f>H14*POWER((($G$4+$G$6)/2-$G$8)/70,1.24)</f>
        <v>0</v>
      </c>
      <c r="J14" s="19"/>
      <c r="K14" s="20"/>
      <c r="L14" s="31"/>
      <c r="M14" s="32"/>
      <c r="N14" s="21"/>
      <c r="O14" s="21"/>
    </row>
    <row r="15" spans="2:15" ht="15.75" x14ac:dyDescent="0.25">
      <c r="B15" s="17" t="s">
        <v>16</v>
      </c>
      <c r="C15" s="38"/>
      <c r="D15" s="38"/>
      <c r="E15" s="39"/>
      <c r="F15" s="16">
        <v>4</v>
      </c>
      <c r="G15" s="16">
        <v>200</v>
      </c>
      <c r="H15" s="18">
        <v>190.4</v>
      </c>
      <c r="I15" s="33">
        <f>H15*POWER((($G$4+$G$6)/2-$G$8)/70,1.24)</f>
        <v>0</v>
      </c>
      <c r="J15" s="19"/>
      <c r="K15" s="20"/>
      <c r="L15" s="31"/>
      <c r="M15" s="32"/>
      <c r="N15" s="21"/>
      <c r="O15" s="21"/>
    </row>
    <row r="16" spans="2:15" ht="15.75" x14ac:dyDescent="0.25">
      <c r="B16" s="17" t="s">
        <v>17</v>
      </c>
      <c r="C16" s="38"/>
      <c r="D16" s="38"/>
      <c r="E16" s="39"/>
      <c r="F16" s="16">
        <v>5</v>
      </c>
      <c r="G16" s="16">
        <v>245</v>
      </c>
      <c r="H16" s="18">
        <v>238</v>
      </c>
      <c r="I16" s="33">
        <f t="shared" ref="I16:I46" si="0">H16*POWER((($G$4+$G$6)/2-$G$8)/70,1.24)</f>
        <v>0</v>
      </c>
      <c r="J16" s="19"/>
      <c r="K16" s="20"/>
      <c r="L16" s="31"/>
      <c r="M16" s="32"/>
      <c r="N16" s="21"/>
      <c r="O16" s="21"/>
    </row>
    <row r="17" spans="2:15" ht="15.75" x14ac:dyDescent="0.25">
      <c r="B17" s="17" t="s">
        <v>18</v>
      </c>
      <c r="C17" s="38"/>
      <c r="D17" s="38"/>
      <c r="E17" s="39"/>
      <c r="F17" s="16">
        <v>6</v>
      </c>
      <c r="G17" s="16">
        <v>290</v>
      </c>
      <c r="H17" s="18">
        <v>285.60000000000002</v>
      </c>
      <c r="I17" s="33">
        <f t="shared" si="0"/>
        <v>0</v>
      </c>
      <c r="J17" s="19"/>
      <c r="K17" s="20"/>
      <c r="L17" s="31"/>
      <c r="M17" s="32"/>
      <c r="N17" s="21"/>
      <c r="O17" s="21"/>
    </row>
    <row r="18" spans="2:15" ht="15.75" x14ac:dyDescent="0.25">
      <c r="B18" s="17" t="s">
        <v>19</v>
      </c>
      <c r="C18" s="38"/>
      <c r="D18" s="38"/>
      <c r="E18" s="39"/>
      <c r="F18" s="16">
        <v>7</v>
      </c>
      <c r="G18" s="13">
        <v>335</v>
      </c>
      <c r="H18" s="14">
        <v>333.2</v>
      </c>
      <c r="I18" s="33">
        <f t="shared" si="0"/>
        <v>0</v>
      </c>
      <c r="K18" s="20"/>
      <c r="L18" s="31"/>
      <c r="M18" s="32"/>
      <c r="N18" s="21"/>
      <c r="O18" s="24"/>
    </row>
    <row r="19" spans="2:15" ht="15.75" x14ac:dyDescent="0.25">
      <c r="B19" s="17" t="s">
        <v>20</v>
      </c>
      <c r="C19" s="38"/>
      <c r="D19" s="38"/>
      <c r="E19" s="39"/>
      <c r="F19" s="16">
        <v>8</v>
      </c>
      <c r="G19" s="13">
        <v>380</v>
      </c>
      <c r="H19" s="14">
        <v>380.8</v>
      </c>
      <c r="I19" s="33">
        <f t="shared" si="0"/>
        <v>0</v>
      </c>
      <c r="K19" s="20"/>
      <c r="L19" s="31"/>
      <c r="M19" s="32"/>
      <c r="N19" s="21"/>
      <c r="O19" s="24"/>
    </row>
    <row r="20" spans="2:15" ht="15.75" x14ac:dyDescent="0.25">
      <c r="B20" s="17" t="s">
        <v>21</v>
      </c>
      <c r="C20" s="38"/>
      <c r="D20" s="38"/>
      <c r="E20" s="39"/>
      <c r="F20" s="16">
        <v>9</v>
      </c>
      <c r="G20" s="13">
        <v>425</v>
      </c>
      <c r="H20" s="14">
        <v>428.40000000000003</v>
      </c>
      <c r="I20" s="33">
        <f t="shared" si="0"/>
        <v>0</v>
      </c>
      <c r="K20" s="20"/>
      <c r="L20" s="31"/>
      <c r="M20" s="32"/>
      <c r="N20" s="21"/>
      <c r="O20" s="24"/>
    </row>
    <row r="21" spans="2:15" ht="15.75" x14ac:dyDescent="0.25">
      <c r="B21" s="17" t="s">
        <v>22</v>
      </c>
      <c r="C21" s="38"/>
      <c r="D21" s="38"/>
      <c r="E21" s="39"/>
      <c r="F21" s="16">
        <v>10</v>
      </c>
      <c r="G21" s="13">
        <v>470</v>
      </c>
      <c r="H21" s="14">
        <v>476</v>
      </c>
      <c r="I21" s="33">
        <f t="shared" si="0"/>
        <v>0</v>
      </c>
      <c r="K21" s="20"/>
      <c r="L21" s="31"/>
      <c r="M21" s="32"/>
      <c r="N21" s="21"/>
      <c r="O21" s="24"/>
    </row>
    <row r="22" spans="2:15" ht="15.75" x14ac:dyDescent="0.25">
      <c r="B22" s="17" t="s">
        <v>23</v>
      </c>
      <c r="C22" s="38"/>
      <c r="D22" s="38"/>
      <c r="E22" s="39"/>
      <c r="F22" s="16">
        <v>11</v>
      </c>
      <c r="G22" s="13">
        <v>515</v>
      </c>
      <c r="H22" s="14">
        <v>523.6</v>
      </c>
      <c r="I22" s="33">
        <f t="shared" si="0"/>
        <v>0</v>
      </c>
      <c r="J22" s="15"/>
      <c r="K22" s="20"/>
      <c r="L22" s="31"/>
      <c r="M22" s="32"/>
      <c r="N22" s="21"/>
      <c r="O22" s="24"/>
    </row>
    <row r="23" spans="2:15" ht="15.75" x14ac:dyDescent="0.25">
      <c r="B23" s="17" t="s">
        <v>24</v>
      </c>
      <c r="C23" s="38"/>
      <c r="D23" s="38"/>
      <c r="E23" s="39"/>
      <c r="F23" s="16">
        <v>12</v>
      </c>
      <c r="G23" s="13">
        <v>560</v>
      </c>
      <c r="H23" s="14">
        <v>571.20000000000005</v>
      </c>
      <c r="I23" s="33">
        <f t="shared" si="0"/>
        <v>0</v>
      </c>
      <c r="K23" s="20"/>
      <c r="L23" s="31"/>
      <c r="M23" s="32"/>
      <c r="N23" s="21"/>
      <c r="O23" s="24"/>
    </row>
    <row r="24" spans="2:15" ht="15.75" x14ac:dyDescent="0.25">
      <c r="B24" s="17" t="s">
        <v>25</v>
      </c>
      <c r="C24" s="38"/>
      <c r="D24" s="38"/>
      <c r="E24" s="39"/>
      <c r="F24" s="16">
        <v>13</v>
      </c>
      <c r="G24" s="13">
        <v>605</v>
      </c>
      <c r="H24" s="14">
        <v>618.80000000000007</v>
      </c>
      <c r="I24" s="33">
        <f t="shared" si="0"/>
        <v>0</v>
      </c>
      <c r="K24" s="20"/>
      <c r="L24" s="31"/>
      <c r="M24" s="32"/>
      <c r="N24" s="21"/>
      <c r="O24" s="24"/>
    </row>
    <row r="25" spans="2:15" ht="15.75" x14ac:dyDescent="0.25">
      <c r="B25" s="17" t="s">
        <v>26</v>
      </c>
      <c r="C25" s="38"/>
      <c r="D25" s="38"/>
      <c r="E25" s="39"/>
      <c r="F25" s="16">
        <v>14</v>
      </c>
      <c r="G25" s="13">
        <v>650</v>
      </c>
      <c r="H25" s="14">
        <v>666.4</v>
      </c>
      <c r="I25" s="33">
        <f t="shared" si="0"/>
        <v>0</v>
      </c>
      <c r="K25" s="20"/>
      <c r="L25" s="31"/>
      <c r="M25" s="32"/>
      <c r="N25" s="21"/>
      <c r="O25" s="24"/>
    </row>
    <row r="26" spans="2:15" ht="15.75" x14ac:dyDescent="0.25">
      <c r="B26" s="17" t="s">
        <v>27</v>
      </c>
      <c r="C26" s="38"/>
      <c r="D26" s="38"/>
      <c r="E26" s="39"/>
      <c r="F26" s="16">
        <v>15</v>
      </c>
      <c r="G26" s="13">
        <v>695</v>
      </c>
      <c r="H26" s="14">
        <v>714</v>
      </c>
      <c r="I26" s="33">
        <f t="shared" si="0"/>
        <v>0</v>
      </c>
      <c r="K26" s="20"/>
      <c r="L26" s="31"/>
      <c r="M26" s="32"/>
      <c r="N26" s="21"/>
      <c r="O26" s="24"/>
    </row>
    <row r="27" spans="2:15" ht="15.75" x14ac:dyDescent="0.25">
      <c r="B27" s="17" t="s">
        <v>28</v>
      </c>
      <c r="C27" s="38"/>
      <c r="D27" s="38"/>
      <c r="E27" s="39"/>
      <c r="F27" s="16">
        <v>16</v>
      </c>
      <c r="G27" s="13">
        <v>740</v>
      </c>
      <c r="H27" s="14">
        <v>761.6</v>
      </c>
      <c r="I27" s="33">
        <f t="shared" si="0"/>
        <v>0</v>
      </c>
      <c r="K27" s="20"/>
      <c r="L27" s="31"/>
      <c r="M27" s="32"/>
      <c r="N27" s="21"/>
      <c r="O27" s="24"/>
    </row>
    <row r="28" spans="2:15" ht="15.75" x14ac:dyDescent="0.25">
      <c r="B28" s="17" t="s">
        <v>29</v>
      </c>
      <c r="C28" s="38"/>
      <c r="D28" s="38"/>
      <c r="E28" s="39"/>
      <c r="F28" s="16">
        <v>17</v>
      </c>
      <c r="G28" s="13">
        <v>785</v>
      </c>
      <c r="H28" s="14">
        <v>809.2</v>
      </c>
      <c r="I28" s="33">
        <f t="shared" si="0"/>
        <v>0</v>
      </c>
      <c r="K28" s="20"/>
      <c r="L28" s="31"/>
      <c r="M28" s="32"/>
      <c r="N28" s="21"/>
      <c r="O28" s="24"/>
    </row>
    <row r="29" spans="2:15" ht="15.75" x14ac:dyDescent="0.25">
      <c r="B29" s="17" t="s">
        <v>30</v>
      </c>
      <c r="C29" s="38"/>
      <c r="D29" s="38"/>
      <c r="E29" s="39"/>
      <c r="F29" s="16">
        <v>18</v>
      </c>
      <c r="G29" s="13">
        <v>830</v>
      </c>
      <c r="H29" s="14">
        <v>856.80000000000007</v>
      </c>
      <c r="I29" s="33">
        <f t="shared" si="0"/>
        <v>0</v>
      </c>
      <c r="K29" s="20"/>
      <c r="L29" s="31"/>
      <c r="M29" s="32"/>
      <c r="N29" s="21"/>
      <c r="O29" s="24"/>
    </row>
    <row r="30" spans="2:15" ht="15.75" x14ac:dyDescent="0.25">
      <c r="B30" s="17" t="s">
        <v>31</v>
      </c>
      <c r="C30" s="38"/>
      <c r="D30" s="38"/>
      <c r="E30" s="39"/>
      <c r="F30" s="16">
        <v>19</v>
      </c>
      <c r="G30" s="13">
        <v>875</v>
      </c>
      <c r="H30" s="14">
        <v>904.4</v>
      </c>
      <c r="I30" s="33">
        <f t="shared" si="0"/>
        <v>0</v>
      </c>
      <c r="K30" s="20"/>
      <c r="L30" s="31"/>
      <c r="M30" s="32"/>
      <c r="N30" s="21"/>
      <c r="O30" s="24"/>
    </row>
    <row r="31" spans="2:15" ht="15.75" x14ac:dyDescent="0.25">
      <c r="B31" s="17" t="s">
        <v>32</v>
      </c>
      <c r="C31" s="38"/>
      <c r="D31" s="38"/>
      <c r="E31" s="39"/>
      <c r="F31" s="16">
        <v>20</v>
      </c>
      <c r="G31" s="13">
        <v>920</v>
      </c>
      <c r="H31" s="14">
        <v>952</v>
      </c>
      <c r="I31" s="33">
        <f t="shared" si="0"/>
        <v>0</v>
      </c>
      <c r="K31" s="20"/>
      <c r="L31" s="31"/>
      <c r="M31" s="32"/>
      <c r="N31" s="21"/>
      <c r="O31" s="24"/>
    </row>
    <row r="32" spans="2:15" ht="15.75" x14ac:dyDescent="0.25">
      <c r="B32" s="17" t="s">
        <v>33</v>
      </c>
      <c r="C32" s="38"/>
      <c r="D32" s="38"/>
      <c r="E32" s="39"/>
      <c r="F32" s="16">
        <v>21</v>
      </c>
      <c r="G32" s="13">
        <v>965</v>
      </c>
      <c r="H32" s="14">
        <v>999.6</v>
      </c>
      <c r="I32" s="33">
        <f t="shared" si="0"/>
        <v>0</v>
      </c>
      <c r="K32" s="20"/>
      <c r="L32" s="31"/>
      <c r="M32" s="32"/>
      <c r="N32" s="21"/>
      <c r="O32" s="24"/>
    </row>
    <row r="33" spans="2:15" ht="15.75" x14ac:dyDescent="0.25">
      <c r="B33" s="17" t="s">
        <v>34</v>
      </c>
      <c r="C33" s="38"/>
      <c r="D33" s="38"/>
      <c r="E33" s="39"/>
      <c r="F33" s="16">
        <v>22</v>
      </c>
      <c r="G33" s="13">
        <v>1010</v>
      </c>
      <c r="H33" s="14">
        <v>1047.2</v>
      </c>
      <c r="I33" s="33">
        <f t="shared" si="0"/>
        <v>0</v>
      </c>
      <c r="K33" s="20"/>
      <c r="L33" s="31"/>
      <c r="M33" s="32"/>
      <c r="N33" s="21"/>
      <c r="O33" s="24"/>
    </row>
    <row r="34" spans="2:15" ht="15.75" x14ac:dyDescent="0.25">
      <c r="B34" s="17" t="s">
        <v>35</v>
      </c>
      <c r="C34" s="38"/>
      <c r="D34" s="38"/>
      <c r="E34" s="39"/>
      <c r="F34" s="16">
        <v>23</v>
      </c>
      <c r="G34" s="13">
        <v>1055</v>
      </c>
      <c r="H34" s="14">
        <v>1094.8</v>
      </c>
      <c r="I34" s="33">
        <f t="shared" si="0"/>
        <v>0</v>
      </c>
      <c r="K34" s="20"/>
      <c r="L34" s="31"/>
      <c r="M34" s="32"/>
      <c r="N34" s="21"/>
      <c r="O34" s="24"/>
    </row>
    <row r="35" spans="2:15" ht="15.75" x14ac:dyDescent="0.25">
      <c r="B35" s="17" t="s">
        <v>36</v>
      </c>
      <c r="C35" s="38"/>
      <c r="D35" s="38"/>
      <c r="E35" s="39"/>
      <c r="F35" s="16">
        <v>24</v>
      </c>
      <c r="G35" s="13">
        <v>1100</v>
      </c>
      <c r="H35" s="14">
        <v>1142.4000000000001</v>
      </c>
      <c r="I35" s="33">
        <f t="shared" si="0"/>
        <v>0</v>
      </c>
      <c r="K35" s="20"/>
      <c r="L35" s="31"/>
      <c r="M35" s="32"/>
      <c r="N35" s="21"/>
      <c r="O35" s="24"/>
    </row>
    <row r="36" spans="2:15" ht="15.75" x14ac:dyDescent="0.25">
      <c r="B36" s="17" t="s">
        <v>37</v>
      </c>
      <c r="C36" s="38"/>
      <c r="D36" s="38"/>
      <c r="E36" s="39"/>
      <c r="F36" s="16">
        <v>25</v>
      </c>
      <c r="G36" s="13">
        <v>1145</v>
      </c>
      <c r="H36" s="14">
        <v>1190</v>
      </c>
      <c r="I36" s="33">
        <f t="shared" si="0"/>
        <v>0</v>
      </c>
      <c r="K36" s="20"/>
      <c r="L36" s="31"/>
      <c r="M36" s="32"/>
      <c r="N36" s="21"/>
      <c r="O36" s="24"/>
    </row>
    <row r="37" spans="2:15" ht="15.75" x14ac:dyDescent="0.25">
      <c r="B37" s="17" t="s">
        <v>38</v>
      </c>
      <c r="C37" s="38"/>
      <c r="D37" s="38"/>
      <c r="E37" s="39"/>
      <c r="F37" s="16">
        <v>26</v>
      </c>
      <c r="G37" s="13">
        <v>1190</v>
      </c>
      <c r="H37" s="14">
        <v>1237.6000000000001</v>
      </c>
      <c r="I37" s="33">
        <f t="shared" si="0"/>
        <v>0</v>
      </c>
      <c r="K37" s="20"/>
      <c r="L37" s="31"/>
      <c r="M37" s="32"/>
      <c r="N37" s="21"/>
      <c r="O37" s="24"/>
    </row>
    <row r="38" spans="2:15" ht="15.75" x14ac:dyDescent="0.25">
      <c r="B38" s="17" t="s">
        <v>39</v>
      </c>
      <c r="C38" s="38"/>
      <c r="D38" s="38"/>
      <c r="E38" s="39"/>
      <c r="F38" s="16">
        <v>27</v>
      </c>
      <c r="G38" s="13">
        <v>1235</v>
      </c>
      <c r="H38" s="14">
        <v>1285.2</v>
      </c>
      <c r="I38" s="33">
        <f t="shared" si="0"/>
        <v>0</v>
      </c>
      <c r="K38" s="20"/>
      <c r="L38" s="31"/>
      <c r="M38" s="32"/>
      <c r="N38" s="21"/>
      <c r="O38" s="24"/>
    </row>
    <row r="39" spans="2:15" ht="15.75" x14ac:dyDescent="0.25">
      <c r="B39" s="17" t="s">
        <v>40</v>
      </c>
      <c r="C39" s="38"/>
      <c r="D39" s="38"/>
      <c r="E39" s="39"/>
      <c r="F39" s="16">
        <v>28</v>
      </c>
      <c r="G39" s="13">
        <v>1280</v>
      </c>
      <c r="H39" s="14">
        <v>1332.8</v>
      </c>
      <c r="I39" s="33">
        <f t="shared" si="0"/>
        <v>0</v>
      </c>
      <c r="K39" s="20"/>
      <c r="L39" s="31"/>
      <c r="M39" s="32"/>
      <c r="N39" s="21"/>
      <c r="O39" s="24"/>
    </row>
    <row r="40" spans="2:15" ht="15.75" x14ac:dyDescent="0.25">
      <c r="B40" s="17" t="s">
        <v>41</v>
      </c>
      <c r="C40" s="38"/>
      <c r="D40" s="38"/>
      <c r="E40" s="39"/>
      <c r="F40" s="16">
        <v>29</v>
      </c>
      <c r="G40" s="13">
        <v>1325</v>
      </c>
      <c r="H40" s="14">
        <v>1380.4</v>
      </c>
      <c r="I40" s="33">
        <f t="shared" si="0"/>
        <v>0</v>
      </c>
      <c r="K40" s="20"/>
      <c r="L40" s="31"/>
      <c r="M40" s="32"/>
      <c r="N40" s="21"/>
      <c r="O40" s="24"/>
    </row>
    <row r="41" spans="2:15" ht="15.75" x14ac:dyDescent="0.25">
      <c r="B41" s="17" t="s">
        <v>42</v>
      </c>
      <c r="C41" s="38"/>
      <c r="D41" s="38"/>
      <c r="E41" s="39"/>
      <c r="F41" s="16">
        <v>30</v>
      </c>
      <c r="G41" s="13">
        <v>1370</v>
      </c>
      <c r="H41" s="14">
        <v>1428</v>
      </c>
      <c r="I41" s="33">
        <f t="shared" si="0"/>
        <v>0</v>
      </c>
      <c r="K41" s="20"/>
      <c r="L41" s="31"/>
      <c r="M41" s="32"/>
      <c r="N41" s="21"/>
      <c r="O41" s="24"/>
    </row>
    <row r="42" spans="2:15" ht="15.75" x14ac:dyDescent="0.25">
      <c r="B42" s="17" t="s">
        <v>43</v>
      </c>
      <c r="C42" s="38"/>
      <c r="D42" s="38"/>
      <c r="E42" s="39"/>
      <c r="F42" s="16">
        <v>31</v>
      </c>
      <c r="G42" s="13">
        <v>1415</v>
      </c>
      <c r="H42" s="14">
        <v>1475.6000000000001</v>
      </c>
      <c r="I42" s="33">
        <f t="shared" si="0"/>
        <v>0</v>
      </c>
      <c r="K42" s="20"/>
      <c r="L42" s="31"/>
      <c r="M42" s="32"/>
      <c r="N42" s="21"/>
      <c r="O42" s="24"/>
    </row>
    <row r="43" spans="2:15" ht="15.75" x14ac:dyDescent="0.25">
      <c r="B43" s="17" t="s">
        <v>44</v>
      </c>
      <c r="C43" s="38"/>
      <c r="D43" s="38"/>
      <c r="E43" s="39"/>
      <c r="F43" s="16">
        <v>32</v>
      </c>
      <c r="G43" s="13">
        <v>1460</v>
      </c>
      <c r="H43" s="14">
        <v>1523.2</v>
      </c>
      <c r="I43" s="33">
        <f t="shared" si="0"/>
        <v>0</v>
      </c>
      <c r="K43" s="20"/>
      <c r="L43" s="31"/>
      <c r="M43" s="32"/>
      <c r="N43" s="21"/>
      <c r="O43" s="24"/>
    </row>
    <row r="44" spans="2:15" ht="15.75" x14ac:dyDescent="0.25">
      <c r="B44" s="17" t="s">
        <v>45</v>
      </c>
      <c r="C44" s="38"/>
      <c r="D44" s="38"/>
      <c r="E44" s="39"/>
      <c r="F44" s="16">
        <v>33</v>
      </c>
      <c r="G44" s="13">
        <v>1505</v>
      </c>
      <c r="H44" s="14">
        <v>1570.8</v>
      </c>
      <c r="I44" s="33">
        <f t="shared" si="0"/>
        <v>0</v>
      </c>
      <c r="K44" s="20"/>
      <c r="L44" s="31"/>
      <c r="M44" s="32"/>
      <c r="N44" s="21"/>
      <c r="O44" s="24"/>
    </row>
    <row r="45" spans="2:15" ht="15.75" x14ac:dyDescent="0.25">
      <c r="B45" s="17" t="s">
        <v>46</v>
      </c>
      <c r="C45" s="38"/>
      <c r="D45" s="38"/>
      <c r="E45" s="39"/>
      <c r="F45" s="16">
        <v>34</v>
      </c>
      <c r="G45" s="13">
        <v>1550</v>
      </c>
      <c r="H45" s="14">
        <v>1618.4</v>
      </c>
      <c r="I45" s="33">
        <f t="shared" si="0"/>
        <v>0</v>
      </c>
      <c r="K45" s="20"/>
      <c r="L45" s="31"/>
      <c r="M45" s="32"/>
      <c r="N45" s="21"/>
      <c r="O45" s="24"/>
    </row>
    <row r="46" spans="2:15" ht="15.75" x14ac:dyDescent="0.25">
      <c r="B46" s="17" t="s">
        <v>47</v>
      </c>
      <c r="C46" s="38"/>
      <c r="D46" s="38"/>
      <c r="E46" s="39"/>
      <c r="F46" s="16">
        <v>35</v>
      </c>
      <c r="G46" s="13">
        <v>1595</v>
      </c>
      <c r="H46" s="14">
        <v>1666</v>
      </c>
      <c r="I46" s="33">
        <f t="shared" si="0"/>
        <v>0</v>
      </c>
      <c r="K46" s="20"/>
      <c r="L46" s="31"/>
      <c r="M46" s="32"/>
      <c r="N46" s="21"/>
      <c r="O46" s="24"/>
    </row>
  </sheetData>
  <mergeCells count="12">
    <mergeCell ref="C14:C46"/>
    <mergeCell ref="D14:D46"/>
    <mergeCell ref="E14:E46"/>
    <mergeCell ref="B11:I11"/>
    <mergeCell ref="B12:B13"/>
    <mergeCell ref="C12:C13"/>
    <mergeCell ref="D12:D13"/>
    <mergeCell ref="E12:E13"/>
    <mergeCell ref="F12:F13"/>
    <mergeCell ref="G12:G13"/>
    <mergeCell ref="H12:H13"/>
    <mergeCell ref="I12:I1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46"/>
  <sheetViews>
    <sheetView workbookViewId="0">
      <selection activeCell="B62" sqref="B62"/>
    </sheetView>
  </sheetViews>
  <sheetFormatPr defaultRowHeight="15" x14ac:dyDescent="0.25"/>
  <cols>
    <col min="1" max="1" width="5.140625" customWidth="1"/>
    <col min="2" max="2" width="24" customWidth="1"/>
    <col min="3" max="4" width="12.28515625" customWidth="1"/>
    <col min="5" max="5" width="9.85546875" customWidth="1"/>
    <col min="7" max="7" width="8.7109375" customWidth="1"/>
    <col min="8" max="8" width="21" customWidth="1"/>
    <col min="9" max="9" width="17.85546875" customWidth="1"/>
    <col min="10" max="10" width="10.42578125" customWidth="1"/>
    <col min="11" max="11" width="23.140625" customWidth="1"/>
    <col min="12" max="12" width="12.42578125" customWidth="1"/>
    <col min="13" max="13" width="9.85546875" customWidth="1"/>
    <col min="15" max="15" width="8.140625" customWidth="1"/>
  </cols>
  <sheetData>
    <row r="2" spans="2:15" ht="15.75" x14ac:dyDescent="0.25">
      <c r="B2" s="34"/>
      <c r="C2" s="36"/>
      <c r="D2" s="1" t="s">
        <v>0</v>
      </c>
      <c r="E2" s="1"/>
      <c r="F2" s="2"/>
      <c r="G2" s="2"/>
      <c r="H2" s="3"/>
    </row>
    <row r="3" spans="2:15" ht="16.5" thickBot="1" x14ac:dyDescent="0.3">
      <c r="B3" s="34"/>
      <c r="C3" s="4"/>
      <c r="D3" s="34"/>
      <c r="E3" s="34"/>
      <c r="F3" s="34"/>
      <c r="G3" s="34"/>
      <c r="H3" s="5"/>
    </row>
    <row r="4" spans="2:15" ht="16.5" thickBot="1" x14ac:dyDescent="0.3">
      <c r="B4" s="35"/>
      <c r="C4" s="4" t="s">
        <v>1</v>
      </c>
      <c r="D4" s="34"/>
      <c r="E4" s="34"/>
      <c r="F4" s="34"/>
      <c r="G4" s="6">
        <v>0</v>
      </c>
      <c r="H4" s="5"/>
      <c r="K4" s="7" t="s">
        <v>12</v>
      </c>
    </row>
    <row r="5" spans="2:15" ht="16.5" thickBot="1" x14ac:dyDescent="0.3">
      <c r="B5" s="35"/>
      <c r="C5" s="4"/>
      <c r="D5" s="34"/>
      <c r="E5" s="34"/>
      <c r="F5" s="34"/>
      <c r="G5" s="37"/>
      <c r="H5" s="5"/>
    </row>
    <row r="6" spans="2:15" ht="16.5" thickBot="1" x14ac:dyDescent="0.3">
      <c r="B6" s="35"/>
      <c r="C6" s="4" t="s">
        <v>2</v>
      </c>
      <c r="D6" s="34"/>
      <c r="E6" s="34"/>
      <c r="F6" s="34"/>
      <c r="G6" s="6">
        <v>0</v>
      </c>
      <c r="H6" s="5"/>
      <c r="K6" t="s">
        <v>3</v>
      </c>
      <c r="M6" s="8">
        <f>(G4+G6)/2-G8</f>
        <v>0</v>
      </c>
    </row>
    <row r="7" spans="2:15" ht="16.5" thickBot="1" x14ac:dyDescent="0.3">
      <c r="B7" s="35"/>
      <c r="C7" s="4"/>
      <c r="D7" s="34"/>
      <c r="E7" s="34"/>
      <c r="F7" s="34"/>
      <c r="G7" s="37"/>
      <c r="H7" s="5"/>
    </row>
    <row r="8" spans="2:15" ht="16.5" thickBot="1" x14ac:dyDescent="0.3">
      <c r="B8" s="35"/>
      <c r="C8" s="4" t="s">
        <v>4</v>
      </c>
      <c r="D8" s="34"/>
      <c r="E8" s="34"/>
      <c r="F8" s="34"/>
      <c r="G8" s="6">
        <v>0</v>
      </c>
      <c r="H8" s="5"/>
    </row>
    <row r="9" spans="2:15" ht="15.75" x14ac:dyDescent="0.25">
      <c r="B9" s="34"/>
      <c r="C9" s="9"/>
      <c r="D9" s="10"/>
      <c r="E9" s="10"/>
      <c r="F9" s="10"/>
      <c r="G9" s="11"/>
      <c r="H9" s="12"/>
    </row>
    <row r="11" spans="2:15" ht="18.75" x14ac:dyDescent="0.25">
      <c r="B11" s="40" t="s">
        <v>220</v>
      </c>
      <c r="C11" s="41"/>
      <c r="D11" s="41"/>
      <c r="E11" s="41"/>
      <c r="F11" s="41"/>
      <c r="G11" s="41"/>
      <c r="H11" s="41"/>
      <c r="I11" s="41"/>
      <c r="K11" s="28"/>
      <c r="L11" s="29"/>
      <c r="M11" s="29"/>
      <c r="N11" s="29"/>
      <c r="O11" s="29"/>
    </row>
    <row r="12" spans="2:15" ht="15.75" x14ac:dyDescent="0.25">
      <c r="B12" s="42" t="s">
        <v>5</v>
      </c>
      <c r="C12" s="44" t="s">
        <v>6</v>
      </c>
      <c r="D12" s="44" t="s">
        <v>13</v>
      </c>
      <c r="E12" s="44" t="s">
        <v>7</v>
      </c>
      <c r="F12" s="44" t="s">
        <v>8</v>
      </c>
      <c r="G12" s="46" t="s">
        <v>9</v>
      </c>
      <c r="H12" s="47" t="s">
        <v>10</v>
      </c>
      <c r="I12" s="49" t="s">
        <v>11</v>
      </c>
      <c r="K12" s="30"/>
      <c r="L12" s="26"/>
      <c r="M12" s="26"/>
      <c r="N12" s="26"/>
      <c r="O12" s="26"/>
    </row>
    <row r="13" spans="2:15" ht="15.75" x14ac:dyDescent="0.25">
      <c r="B13" s="43"/>
      <c r="C13" s="45"/>
      <c r="D13" s="45"/>
      <c r="E13" s="45"/>
      <c r="F13" s="45"/>
      <c r="G13" s="44"/>
      <c r="H13" s="48"/>
      <c r="I13" s="49"/>
      <c r="K13" s="30"/>
      <c r="L13" s="26"/>
      <c r="M13" s="26"/>
      <c r="N13" s="26"/>
      <c r="O13" s="26"/>
    </row>
    <row r="14" spans="2:15" ht="15.75" x14ac:dyDescent="0.25">
      <c r="B14" s="17" t="s">
        <v>221</v>
      </c>
      <c r="C14" s="38">
        <v>350</v>
      </c>
      <c r="D14" s="38">
        <v>426</v>
      </c>
      <c r="E14" s="39">
        <v>70</v>
      </c>
      <c r="F14" s="16">
        <v>3</v>
      </c>
      <c r="G14" s="16">
        <v>155</v>
      </c>
      <c r="H14" s="18">
        <v>159.60000000000002</v>
      </c>
      <c r="I14" s="33">
        <f>H14*POWER((($G$4+$G$6)/2-$G$8)/70,1.24)</f>
        <v>0</v>
      </c>
      <c r="J14" s="19"/>
      <c r="K14" s="20"/>
      <c r="L14" s="31"/>
      <c r="M14" s="32"/>
      <c r="N14" s="21"/>
      <c r="O14" s="21"/>
    </row>
    <row r="15" spans="2:15" ht="15.75" x14ac:dyDescent="0.25">
      <c r="B15" s="17" t="s">
        <v>222</v>
      </c>
      <c r="C15" s="38"/>
      <c r="D15" s="38"/>
      <c r="E15" s="39"/>
      <c r="F15" s="16">
        <v>4</v>
      </c>
      <c r="G15" s="16">
        <v>200</v>
      </c>
      <c r="H15" s="18">
        <v>212.8</v>
      </c>
      <c r="I15" s="33">
        <f>H15*POWER((($G$4+$G$6)/2-$G$8)/70,1.24)</f>
        <v>0</v>
      </c>
      <c r="J15" s="19"/>
      <c r="K15" s="20"/>
      <c r="L15" s="31"/>
      <c r="M15" s="32"/>
      <c r="N15" s="21"/>
      <c r="O15" s="21"/>
    </row>
    <row r="16" spans="2:15" ht="15.75" x14ac:dyDescent="0.25">
      <c r="B16" s="17" t="s">
        <v>223</v>
      </c>
      <c r="C16" s="38"/>
      <c r="D16" s="38"/>
      <c r="E16" s="39"/>
      <c r="F16" s="16">
        <v>5</v>
      </c>
      <c r="G16" s="16">
        <v>245</v>
      </c>
      <c r="H16" s="18">
        <v>266</v>
      </c>
      <c r="I16" s="33">
        <f t="shared" ref="I16:I46" si="0">H16*POWER((($G$4+$G$6)/2-$G$8)/70,1.24)</f>
        <v>0</v>
      </c>
      <c r="J16" s="19"/>
      <c r="K16" s="20"/>
      <c r="L16" s="31"/>
      <c r="M16" s="32"/>
      <c r="N16" s="21"/>
      <c r="O16" s="21"/>
    </row>
    <row r="17" spans="2:15" ht="15.75" x14ac:dyDescent="0.25">
      <c r="B17" s="17" t="s">
        <v>224</v>
      </c>
      <c r="C17" s="38"/>
      <c r="D17" s="38"/>
      <c r="E17" s="39"/>
      <c r="F17" s="16">
        <v>6</v>
      </c>
      <c r="G17" s="16">
        <v>290</v>
      </c>
      <c r="H17" s="18">
        <v>319.20000000000005</v>
      </c>
      <c r="I17" s="33">
        <f t="shared" si="0"/>
        <v>0</v>
      </c>
      <c r="J17" s="19"/>
      <c r="K17" s="20"/>
      <c r="L17" s="31"/>
      <c r="M17" s="32"/>
      <c r="N17" s="21"/>
      <c r="O17" s="21"/>
    </row>
    <row r="18" spans="2:15" ht="15.75" x14ac:dyDescent="0.25">
      <c r="B18" s="17" t="s">
        <v>225</v>
      </c>
      <c r="C18" s="38"/>
      <c r="D18" s="38"/>
      <c r="E18" s="39"/>
      <c r="F18" s="16">
        <v>7</v>
      </c>
      <c r="G18" s="13">
        <v>335</v>
      </c>
      <c r="H18" s="14">
        <v>372.40000000000003</v>
      </c>
      <c r="I18" s="33">
        <f t="shared" si="0"/>
        <v>0</v>
      </c>
      <c r="K18" s="20"/>
      <c r="L18" s="31"/>
      <c r="M18" s="32"/>
      <c r="N18" s="21"/>
      <c r="O18" s="24"/>
    </row>
    <row r="19" spans="2:15" ht="15.75" x14ac:dyDescent="0.25">
      <c r="B19" s="17" t="s">
        <v>226</v>
      </c>
      <c r="C19" s="38"/>
      <c r="D19" s="38"/>
      <c r="E19" s="39"/>
      <c r="F19" s="16">
        <v>8</v>
      </c>
      <c r="G19" s="13">
        <v>380</v>
      </c>
      <c r="H19" s="14">
        <v>425.6</v>
      </c>
      <c r="I19" s="33">
        <f t="shared" si="0"/>
        <v>0</v>
      </c>
      <c r="K19" s="20"/>
      <c r="L19" s="31"/>
      <c r="M19" s="32"/>
      <c r="N19" s="21"/>
      <c r="O19" s="24"/>
    </row>
    <row r="20" spans="2:15" ht="15.75" x14ac:dyDescent="0.25">
      <c r="B20" s="17" t="s">
        <v>227</v>
      </c>
      <c r="C20" s="38"/>
      <c r="D20" s="38"/>
      <c r="E20" s="39"/>
      <c r="F20" s="16">
        <v>9</v>
      </c>
      <c r="G20" s="13">
        <v>425</v>
      </c>
      <c r="H20" s="14">
        <v>478.8</v>
      </c>
      <c r="I20" s="33">
        <f t="shared" si="0"/>
        <v>0</v>
      </c>
      <c r="K20" s="20"/>
      <c r="L20" s="31"/>
      <c r="M20" s="32"/>
      <c r="N20" s="21"/>
      <c r="O20" s="24"/>
    </row>
    <row r="21" spans="2:15" ht="15.75" x14ac:dyDescent="0.25">
      <c r="B21" s="17" t="s">
        <v>228</v>
      </c>
      <c r="C21" s="38"/>
      <c r="D21" s="38"/>
      <c r="E21" s="39"/>
      <c r="F21" s="16">
        <v>10</v>
      </c>
      <c r="G21" s="13">
        <v>470</v>
      </c>
      <c r="H21" s="14">
        <v>532</v>
      </c>
      <c r="I21" s="33">
        <f t="shared" si="0"/>
        <v>0</v>
      </c>
      <c r="K21" s="20"/>
      <c r="L21" s="31"/>
      <c r="M21" s="32"/>
      <c r="N21" s="21"/>
      <c r="O21" s="24"/>
    </row>
    <row r="22" spans="2:15" ht="15.75" x14ac:dyDescent="0.25">
      <c r="B22" s="17" t="s">
        <v>229</v>
      </c>
      <c r="C22" s="38"/>
      <c r="D22" s="38"/>
      <c r="E22" s="39"/>
      <c r="F22" s="16">
        <v>11</v>
      </c>
      <c r="G22" s="13">
        <v>515</v>
      </c>
      <c r="H22" s="14">
        <v>585.20000000000005</v>
      </c>
      <c r="I22" s="33">
        <f t="shared" si="0"/>
        <v>0</v>
      </c>
      <c r="J22" s="15"/>
      <c r="K22" s="20"/>
      <c r="L22" s="31"/>
      <c r="M22" s="32"/>
      <c r="N22" s="21"/>
      <c r="O22" s="24"/>
    </row>
    <row r="23" spans="2:15" ht="15.75" x14ac:dyDescent="0.25">
      <c r="B23" s="17" t="s">
        <v>230</v>
      </c>
      <c r="C23" s="38"/>
      <c r="D23" s="38"/>
      <c r="E23" s="39"/>
      <c r="F23" s="16">
        <v>12</v>
      </c>
      <c r="G23" s="13">
        <v>560</v>
      </c>
      <c r="H23" s="14">
        <v>638.40000000000009</v>
      </c>
      <c r="I23" s="33">
        <f t="shared" si="0"/>
        <v>0</v>
      </c>
      <c r="K23" s="20"/>
      <c r="L23" s="31"/>
      <c r="M23" s="32"/>
      <c r="N23" s="21"/>
      <c r="O23" s="24"/>
    </row>
    <row r="24" spans="2:15" ht="15.75" x14ac:dyDescent="0.25">
      <c r="B24" s="17" t="s">
        <v>231</v>
      </c>
      <c r="C24" s="38"/>
      <c r="D24" s="38"/>
      <c r="E24" s="39"/>
      <c r="F24" s="16">
        <v>13</v>
      </c>
      <c r="G24" s="13">
        <v>605</v>
      </c>
      <c r="H24" s="14">
        <v>691.6</v>
      </c>
      <c r="I24" s="33">
        <f t="shared" si="0"/>
        <v>0</v>
      </c>
      <c r="K24" s="20"/>
      <c r="L24" s="31"/>
      <c r="M24" s="32"/>
      <c r="N24" s="21"/>
      <c r="O24" s="24"/>
    </row>
    <row r="25" spans="2:15" ht="15.75" x14ac:dyDescent="0.25">
      <c r="B25" s="17" t="s">
        <v>232</v>
      </c>
      <c r="C25" s="38"/>
      <c r="D25" s="38"/>
      <c r="E25" s="39"/>
      <c r="F25" s="16">
        <v>14</v>
      </c>
      <c r="G25" s="13">
        <v>650</v>
      </c>
      <c r="H25" s="14">
        <v>744.80000000000007</v>
      </c>
      <c r="I25" s="33">
        <f t="shared" si="0"/>
        <v>0</v>
      </c>
      <c r="K25" s="20"/>
      <c r="L25" s="31"/>
      <c r="M25" s="32"/>
      <c r="N25" s="21"/>
      <c r="O25" s="24"/>
    </row>
    <row r="26" spans="2:15" ht="15.75" x14ac:dyDescent="0.25">
      <c r="B26" s="17" t="s">
        <v>233</v>
      </c>
      <c r="C26" s="38"/>
      <c r="D26" s="38"/>
      <c r="E26" s="39"/>
      <c r="F26" s="16">
        <v>15</v>
      </c>
      <c r="G26" s="13">
        <v>695</v>
      </c>
      <c r="H26" s="14">
        <v>798</v>
      </c>
      <c r="I26" s="33">
        <f t="shared" si="0"/>
        <v>0</v>
      </c>
      <c r="K26" s="20"/>
      <c r="L26" s="31"/>
      <c r="M26" s="32"/>
      <c r="N26" s="21"/>
      <c r="O26" s="24"/>
    </row>
    <row r="27" spans="2:15" ht="15.75" x14ac:dyDescent="0.25">
      <c r="B27" s="17" t="s">
        <v>234</v>
      </c>
      <c r="C27" s="38"/>
      <c r="D27" s="38"/>
      <c r="E27" s="39"/>
      <c r="F27" s="16">
        <v>16</v>
      </c>
      <c r="G27" s="13">
        <v>740</v>
      </c>
      <c r="H27" s="14">
        <v>851.2</v>
      </c>
      <c r="I27" s="33">
        <f t="shared" si="0"/>
        <v>0</v>
      </c>
      <c r="K27" s="20"/>
      <c r="L27" s="31"/>
      <c r="M27" s="32"/>
      <c r="N27" s="21"/>
      <c r="O27" s="24"/>
    </row>
    <row r="28" spans="2:15" ht="15.75" x14ac:dyDescent="0.25">
      <c r="B28" s="17" t="s">
        <v>235</v>
      </c>
      <c r="C28" s="38"/>
      <c r="D28" s="38"/>
      <c r="E28" s="39"/>
      <c r="F28" s="16">
        <v>17</v>
      </c>
      <c r="G28" s="13">
        <v>785</v>
      </c>
      <c r="H28" s="14">
        <v>904.40000000000009</v>
      </c>
      <c r="I28" s="33">
        <f t="shared" si="0"/>
        <v>0</v>
      </c>
      <c r="K28" s="20"/>
      <c r="L28" s="31"/>
      <c r="M28" s="32"/>
      <c r="N28" s="21"/>
      <c r="O28" s="24"/>
    </row>
    <row r="29" spans="2:15" ht="15.75" x14ac:dyDescent="0.25">
      <c r="B29" s="17" t="s">
        <v>236</v>
      </c>
      <c r="C29" s="38"/>
      <c r="D29" s="38"/>
      <c r="E29" s="39"/>
      <c r="F29" s="16">
        <v>18</v>
      </c>
      <c r="G29" s="13">
        <v>830</v>
      </c>
      <c r="H29" s="14">
        <v>957.6</v>
      </c>
      <c r="I29" s="33">
        <f t="shared" si="0"/>
        <v>0</v>
      </c>
      <c r="K29" s="20"/>
      <c r="L29" s="31"/>
      <c r="M29" s="32"/>
      <c r="N29" s="21"/>
      <c r="O29" s="24"/>
    </row>
    <row r="30" spans="2:15" ht="15.75" x14ac:dyDescent="0.25">
      <c r="B30" s="17" t="s">
        <v>237</v>
      </c>
      <c r="C30" s="38"/>
      <c r="D30" s="38"/>
      <c r="E30" s="39"/>
      <c r="F30" s="16">
        <v>19</v>
      </c>
      <c r="G30" s="13">
        <v>875</v>
      </c>
      <c r="H30" s="14">
        <v>1010.8000000000001</v>
      </c>
      <c r="I30" s="33">
        <f t="shared" si="0"/>
        <v>0</v>
      </c>
      <c r="K30" s="20"/>
      <c r="L30" s="31"/>
      <c r="M30" s="32"/>
      <c r="N30" s="21"/>
      <c r="O30" s="24"/>
    </row>
    <row r="31" spans="2:15" ht="15.75" x14ac:dyDescent="0.25">
      <c r="B31" s="17" t="s">
        <v>238</v>
      </c>
      <c r="C31" s="38"/>
      <c r="D31" s="38"/>
      <c r="E31" s="39"/>
      <c r="F31" s="16">
        <v>20</v>
      </c>
      <c r="G31" s="13">
        <v>920</v>
      </c>
      <c r="H31" s="14">
        <v>1064</v>
      </c>
      <c r="I31" s="33">
        <f t="shared" si="0"/>
        <v>0</v>
      </c>
      <c r="K31" s="20"/>
      <c r="L31" s="31"/>
      <c r="M31" s="32"/>
      <c r="N31" s="21"/>
      <c r="O31" s="24"/>
    </row>
    <row r="32" spans="2:15" ht="15.75" x14ac:dyDescent="0.25">
      <c r="B32" s="17" t="s">
        <v>239</v>
      </c>
      <c r="C32" s="38"/>
      <c r="D32" s="38"/>
      <c r="E32" s="39"/>
      <c r="F32" s="16">
        <v>21</v>
      </c>
      <c r="G32" s="13">
        <v>965</v>
      </c>
      <c r="H32" s="14">
        <v>1117.2</v>
      </c>
      <c r="I32" s="33">
        <f t="shared" si="0"/>
        <v>0</v>
      </c>
      <c r="K32" s="20"/>
      <c r="L32" s="31"/>
      <c r="M32" s="32"/>
      <c r="N32" s="21"/>
      <c r="O32" s="24"/>
    </row>
    <row r="33" spans="2:15" ht="15.75" x14ac:dyDescent="0.25">
      <c r="B33" s="17" t="s">
        <v>240</v>
      </c>
      <c r="C33" s="38"/>
      <c r="D33" s="38"/>
      <c r="E33" s="39"/>
      <c r="F33" s="16">
        <v>22</v>
      </c>
      <c r="G33" s="13">
        <v>1010</v>
      </c>
      <c r="H33" s="14">
        <v>1170.4000000000001</v>
      </c>
      <c r="I33" s="33">
        <f t="shared" si="0"/>
        <v>0</v>
      </c>
      <c r="K33" s="20"/>
      <c r="L33" s="31"/>
      <c r="M33" s="32"/>
      <c r="N33" s="21"/>
      <c r="O33" s="24"/>
    </row>
    <row r="34" spans="2:15" ht="15.75" x14ac:dyDescent="0.25">
      <c r="B34" s="17" t="s">
        <v>241</v>
      </c>
      <c r="C34" s="38"/>
      <c r="D34" s="38"/>
      <c r="E34" s="39"/>
      <c r="F34" s="16">
        <v>23</v>
      </c>
      <c r="G34" s="13">
        <v>1055</v>
      </c>
      <c r="H34" s="14">
        <v>1223.6000000000001</v>
      </c>
      <c r="I34" s="33">
        <f t="shared" si="0"/>
        <v>0</v>
      </c>
      <c r="K34" s="20"/>
      <c r="L34" s="31"/>
      <c r="M34" s="32"/>
      <c r="N34" s="21"/>
      <c r="O34" s="24"/>
    </row>
    <row r="35" spans="2:15" ht="15.75" x14ac:dyDescent="0.25">
      <c r="B35" s="17" t="s">
        <v>242</v>
      </c>
      <c r="C35" s="38"/>
      <c r="D35" s="38"/>
      <c r="E35" s="39"/>
      <c r="F35" s="16">
        <v>24</v>
      </c>
      <c r="G35" s="13">
        <v>1100</v>
      </c>
      <c r="H35" s="14">
        <v>1276.8000000000002</v>
      </c>
      <c r="I35" s="33">
        <f t="shared" si="0"/>
        <v>0</v>
      </c>
      <c r="K35" s="20"/>
      <c r="L35" s="31"/>
      <c r="M35" s="32"/>
      <c r="N35" s="21"/>
      <c r="O35" s="24"/>
    </row>
    <row r="36" spans="2:15" ht="15.75" x14ac:dyDescent="0.25">
      <c r="B36" s="17" t="s">
        <v>243</v>
      </c>
      <c r="C36" s="38"/>
      <c r="D36" s="38"/>
      <c r="E36" s="39"/>
      <c r="F36" s="16">
        <v>25</v>
      </c>
      <c r="G36" s="13">
        <v>1145</v>
      </c>
      <c r="H36" s="14">
        <v>1330</v>
      </c>
      <c r="I36" s="33">
        <f t="shared" si="0"/>
        <v>0</v>
      </c>
      <c r="K36" s="20"/>
      <c r="L36" s="31"/>
      <c r="M36" s="32"/>
      <c r="N36" s="21"/>
      <c r="O36" s="24"/>
    </row>
    <row r="37" spans="2:15" ht="15.75" x14ac:dyDescent="0.25">
      <c r="B37" s="17" t="s">
        <v>244</v>
      </c>
      <c r="C37" s="38"/>
      <c r="D37" s="38"/>
      <c r="E37" s="39"/>
      <c r="F37" s="16">
        <v>26</v>
      </c>
      <c r="G37" s="13">
        <v>1190</v>
      </c>
      <c r="H37" s="14">
        <v>1383.2</v>
      </c>
      <c r="I37" s="33">
        <f t="shared" si="0"/>
        <v>0</v>
      </c>
      <c r="K37" s="20"/>
      <c r="L37" s="31"/>
      <c r="M37" s="32"/>
      <c r="N37" s="21"/>
      <c r="O37" s="24"/>
    </row>
    <row r="38" spans="2:15" ht="15.75" x14ac:dyDescent="0.25">
      <c r="B38" s="17" t="s">
        <v>245</v>
      </c>
      <c r="C38" s="38"/>
      <c r="D38" s="38"/>
      <c r="E38" s="39"/>
      <c r="F38" s="16">
        <v>27</v>
      </c>
      <c r="G38" s="13">
        <v>1235</v>
      </c>
      <c r="H38" s="14">
        <v>1436.4</v>
      </c>
      <c r="I38" s="33">
        <f t="shared" si="0"/>
        <v>0</v>
      </c>
      <c r="K38" s="20"/>
      <c r="L38" s="31"/>
      <c r="M38" s="32"/>
      <c r="N38" s="21"/>
      <c r="O38" s="24"/>
    </row>
    <row r="39" spans="2:15" ht="15.75" x14ac:dyDescent="0.25">
      <c r="B39" s="17" t="s">
        <v>246</v>
      </c>
      <c r="C39" s="38"/>
      <c r="D39" s="38"/>
      <c r="E39" s="39"/>
      <c r="F39" s="16">
        <v>28</v>
      </c>
      <c r="G39" s="13">
        <v>1280</v>
      </c>
      <c r="H39" s="14">
        <v>1489.6000000000001</v>
      </c>
      <c r="I39" s="33">
        <f t="shared" si="0"/>
        <v>0</v>
      </c>
      <c r="K39" s="20"/>
      <c r="L39" s="31"/>
      <c r="M39" s="32"/>
      <c r="N39" s="21"/>
      <c r="O39" s="24"/>
    </row>
    <row r="40" spans="2:15" ht="15.75" x14ac:dyDescent="0.25">
      <c r="B40" s="17" t="s">
        <v>247</v>
      </c>
      <c r="C40" s="38"/>
      <c r="D40" s="38"/>
      <c r="E40" s="39"/>
      <c r="F40" s="16">
        <v>29</v>
      </c>
      <c r="G40" s="13">
        <v>1325</v>
      </c>
      <c r="H40" s="14">
        <v>1542.8000000000002</v>
      </c>
      <c r="I40" s="33">
        <f t="shared" si="0"/>
        <v>0</v>
      </c>
      <c r="K40" s="20"/>
      <c r="L40" s="31"/>
      <c r="M40" s="32"/>
      <c r="N40" s="21"/>
      <c r="O40" s="24"/>
    </row>
    <row r="41" spans="2:15" ht="15.75" x14ac:dyDescent="0.25">
      <c r="B41" s="17" t="s">
        <v>248</v>
      </c>
      <c r="C41" s="38"/>
      <c r="D41" s="38"/>
      <c r="E41" s="39"/>
      <c r="F41" s="16">
        <v>30</v>
      </c>
      <c r="G41" s="13">
        <v>1370</v>
      </c>
      <c r="H41" s="14">
        <v>1596</v>
      </c>
      <c r="I41" s="33">
        <f t="shared" si="0"/>
        <v>0</v>
      </c>
      <c r="K41" s="20"/>
      <c r="L41" s="31"/>
      <c r="M41" s="32"/>
      <c r="N41" s="21"/>
      <c r="O41" s="24"/>
    </row>
    <row r="42" spans="2:15" ht="15.75" x14ac:dyDescent="0.25">
      <c r="B42" s="17" t="s">
        <v>249</v>
      </c>
      <c r="C42" s="38"/>
      <c r="D42" s="38"/>
      <c r="E42" s="39"/>
      <c r="F42" s="16">
        <v>31</v>
      </c>
      <c r="G42" s="13">
        <v>1415</v>
      </c>
      <c r="H42" s="14">
        <v>1649.2</v>
      </c>
      <c r="I42" s="33">
        <f t="shared" si="0"/>
        <v>0</v>
      </c>
      <c r="K42" s="20"/>
      <c r="L42" s="31"/>
      <c r="M42" s="32"/>
      <c r="N42" s="21"/>
      <c r="O42" s="24"/>
    </row>
    <row r="43" spans="2:15" ht="15.75" x14ac:dyDescent="0.25">
      <c r="B43" s="17" t="s">
        <v>250</v>
      </c>
      <c r="C43" s="38"/>
      <c r="D43" s="38"/>
      <c r="E43" s="39"/>
      <c r="F43" s="16">
        <v>32</v>
      </c>
      <c r="G43" s="13">
        <v>1460</v>
      </c>
      <c r="H43" s="14">
        <v>1702.4</v>
      </c>
      <c r="I43" s="33">
        <f t="shared" si="0"/>
        <v>0</v>
      </c>
      <c r="K43" s="20"/>
      <c r="L43" s="31"/>
      <c r="M43" s="32"/>
      <c r="N43" s="21"/>
      <c r="O43" s="24"/>
    </row>
    <row r="44" spans="2:15" ht="15.75" x14ac:dyDescent="0.25">
      <c r="B44" s="17" t="s">
        <v>251</v>
      </c>
      <c r="C44" s="38"/>
      <c r="D44" s="38"/>
      <c r="E44" s="39"/>
      <c r="F44" s="16">
        <v>33</v>
      </c>
      <c r="G44" s="13">
        <v>1505</v>
      </c>
      <c r="H44" s="14">
        <v>1755.6000000000001</v>
      </c>
      <c r="I44" s="33">
        <f t="shared" si="0"/>
        <v>0</v>
      </c>
      <c r="K44" s="20"/>
      <c r="L44" s="31"/>
      <c r="M44" s="32"/>
      <c r="N44" s="21"/>
      <c r="O44" s="24"/>
    </row>
    <row r="45" spans="2:15" ht="15.75" x14ac:dyDescent="0.25">
      <c r="B45" s="17" t="s">
        <v>252</v>
      </c>
      <c r="C45" s="38"/>
      <c r="D45" s="38"/>
      <c r="E45" s="39"/>
      <c r="F45" s="16">
        <v>34</v>
      </c>
      <c r="G45" s="13">
        <v>1550</v>
      </c>
      <c r="H45" s="14">
        <v>1808.8000000000002</v>
      </c>
      <c r="I45" s="33">
        <f t="shared" si="0"/>
        <v>0</v>
      </c>
      <c r="K45" s="20"/>
      <c r="L45" s="31"/>
      <c r="M45" s="32"/>
      <c r="N45" s="21"/>
      <c r="O45" s="24"/>
    </row>
    <row r="46" spans="2:15" ht="15.75" x14ac:dyDescent="0.25">
      <c r="B46" s="17" t="s">
        <v>253</v>
      </c>
      <c r="C46" s="38"/>
      <c r="D46" s="38"/>
      <c r="E46" s="39"/>
      <c r="F46" s="16">
        <v>35</v>
      </c>
      <c r="G46" s="13">
        <v>1595</v>
      </c>
      <c r="H46" s="14">
        <v>1862</v>
      </c>
      <c r="I46" s="33">
        <f t="shared" si="0"/>
        <v>0</v>
      </c>
      <c r="K46" s="20"/>
      <c r="L46" s="31"/>
      <c r="M46" s="32"/>
      <c r="N46" s="21"/>
      <c r="O46" s="24"/>
    </row>
  </sheetData>
  <mergeCells count="12">
    <mergeCell ref="C14:C46"/>
    <mergeCell ref="D14:D46"/>
    <mergeCell ref="E14:E46"/>
    <mergeCell ref="B11:I11"/>
    <mergeCell ref="B12:B13"/>
    <mergeCell ref="C12:C13"/>
    <mergeCell ref="D12:D13"/>
    <mergeCell ref="E12:E13"/>
    <mergeCell ref="F12:F13"/>
    <mergeCell ref="G12:G13"/>
    <mergeCell ref="H12:H13"/>
    <mergeCell ref="I12:I1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46"/>
  <sheetViews>
    <sheetView topLeftCell="A19" workbookViewId="0">
      <selection activeCell="C65" sqref="C65"/>
    </sheetView>
  </sheetViews>
  <sheetFormatPr defaultRowHeight="15" x14ac:dyDescent="0.25"/>
  <cols>
    <col min="1" max="1" width="5.140625" customWidth="1"/>
    <col min="2" max="2" width="24" customWidth="1"/>
    <col min="3" max="4" width="12.28515625" customWidth="1"/>
    <col min="5" max="5" width="9.85546875" customWidth="1"/>
    <col min="7" max="7" width="8.7109375" customWidth="1"/>
    <col min="8" max="8" width="21" customWidth="1"/>
    <col min="9" max="9" width="17.85546875" customWidth="1"/>
    <col min="10" max="10" width="10.42578125" customWidth="1"/>
    <col min="11" max="11" width="23.140625" customWidth="1"/>
    <col min="12" max="12" width="12.42578125" customWidth="1"/>
    <col min="13" max="13" width="9.85546875" customWidth="1"/>
    <col min="15" max="15" width="8.140625" customWidth="1"/>
  </cols>
  <sheetData>
    <row r="2" spans="2:15" ht="15.75" x14ac:dyDescent="0.25">
      <c r="B2" s="34"/>
      <c r="C2" s="36"/>
      <c r="D2" s="1" t="s">
        <v>0</v>
      </c>
      <c r="E2" s="1"/>
      <c r="F2" s="2"/>
      <c r="G2" s="2"/>
      <c r="H2" s="3"/>
    </row>
    <row r="3" spans="2:15" ht="16.5" thickBot="1" x14ac:dyDescent="0.3">
      <c r="B3" s="34"/>
      <c r="C3" s="4"/>
      <c r="D3" s="34"/>
      <c r="E3" s="34"/>
      <c r="F3" s="34"/>
      <c r="G3" s="34"/>
      <c r="H3" s="5"/>
    </row>
    <row r="4" spans="2:15" ht="16.5" thickBot="1" x14ac:dyDescent="0.3">
      <c r="B4" s="35"/>
      <c r="C4" s="4" t="s">
        <v>1</v>
      </c>
      <c r="D4" s="34"/>
      <c r="E4" s="34"/>
      <c r="F4" s="34"/>
      <c r="G4" s="6">
        <v>0</v>
      </c>
      <c r="H4" s="5"/>
      <c r="K4" s="7" t="s">
        <v>12</v>
      </c>
    </row>
    <row r="5" spans="2:15" ht="16.5" thickBot="1" x14ac:dyDescent="0.3">
      <c r="B5" s="35"/>
      <c r="C5" s="4"/>
      <c r="D5" s="34"/>
      <c r="E5" s="34"/>
      <c r="F5" s="34"/>
      <c r="G5" s="37"/>
      <c r="H5" s="5"/>
    </row>
    <row r="6" spans="2:15" ht="16.5" thickBot="1" x14ac:dyDescent="0.3">
      <c r="B6" s="35"/>
      <c r="C6" s="4" t="s">
        <v>2</v>
      </c>
      <c r="D6" s="34"/>
      <c r="E6" s="34"/>
      <c r="F6" s="34"/>
      <c r="G6" s="6">
        <v>0</v>
      </c>
      <c r="H6" s="5"/>
      <c r="K6" t="s">
        <v>3</v>
      </c>
      <c r="M6" s="8">
        <f>(G4+G6)/2-G8</f>
        <v>0</v>
      </c>
    </row>
    <row r="7" spans="2:15" ht="16.5" thickBot="1" x14ac:dyDescent="0.3">
      <c r="B7" s="35"/>
      <c r="C7" s="4"/>
      <c r="D7" s="34"/>
      <c r="E7" s="34"/>
      <c r="F7" s="34"/>
      <c r="G7" s="37"/>
      <c r="H7" s="5"/>
    </row>
    <row r="8" spans="2:15" ht="16.5" thickBot="1" x14ac:dyDescent="0.3">
      <c r="B8" s="35"/>
      <c r="C8" s="4" t="s">
        <v>4</v>
      </c>
      <c r="D8" s="34"/>
      <c r="E8" s="34"/>
      <c r="F8" s="34"/>
      <c r="G8" s="6">
        <v>0</v>
      </c>
      <c r="H8" s="5"/>
    </row>
    <row r="9" spans="2:15" ht="15.75" x14ac:dyDescent="0.25">
      <c r="B9" s="34"/>
      <c r="C9" s="9"/>
      <c r="D9" s="10"/>
      <c r="E9" s="10"/>
      <c r="F9" s="10"/>
      <c r="G9" s="11"/>
      <c r="H9" s="12"/>
    </row>
    <row r="11" spans="2:15" ht="18.75" x14ac:dyDescent="0.25">
      <c r="B11" s="40" t="s">
        <v>254</v>
      </c>
      <c r="C11" s="41"/>
      <c r="D11" s="41"/>
      <c r="E11" s="41"/>
      <c r="F11" s="41"/>
      <c r="G11" s="41"/>
      <c r="H11" s="41"/>
      <c r="I11" s="41"/>
      <c r="K11" s="28"/>
      <c r="L11" s="29"/>
      <c r="M11" s="29"/>
      <c r="N11" s="29"/>
      <c r="O11" s="29"/>
    </row>
    <row r="12" spans="2:15" ht="15.75" x14ac:dyDescent="0.25">
      <c r="B12" s="42" t="s">
        <v>5</v>
      </c>
      <c r="C12" s="44" t="s">
        <v>6</v>
      </c>
      <c r="D12" s="44" t="s">
        <v>13</v>
      </c>
      <c r="E12" s="44" t="s">
        <v>7</v>
      </c>
      <c r="F12" s="44" t="s">
        <v>8</v>
      </c>
      <c r="G12" s="46" t="s">
        <v>9</v>
      </c>
      <c r="H12" s="47" t="s">
        <v>10</v>
      </c>
      <c r="I12" s="49" t="s">
        <v>11</v>
      </c>
      <c r="K12" s="30"/>
      <c r="L12" s="26"/>
      <c r="M12" s="26"/>
      <c r="N12" s="26"/>
      <c r="O12" s="26"/>
    </row>
    <row r="13" spans="2:15" ht="15.75" x14ac:dyDescent="0.25">
      <c r="B13" s="43"/>
      <c r="C13" s="45"/>
      <c r="D13" s="45"/>
      <c r="E13" s="45"/>
      <c r="F13" s="45"/>
      <c r="G13" s="44"/>
      <c r="H13" s="48"/>
      <c r="I13" s="49"/>
      <c r="K13" s="30"/>
      <c r="L13" s="26"/>
      <c r="M13" s="26"/>
      <c r="N13" s="26"/>
      <c r="O13" s="26"/>
    </row>
    <row r="14" spans="2:15" ht="15.75" x14ac:dyDescent="0.25">
      <c r="B14" s="17" t="s">
        <v>255</v>
      </c>
      <c r="C14" s="38">
        <v>400</v>
      </c>
      <c r="D14" s="38">
        <v>476</v>
      </c>
      <c r="E14" s="39">
        <v>70</v>
      </c>
      <c r="F14" s="16">
        <v>3</v>
      </c>
      <c r="G14" s="16">
        <v>155</v>
      </c>
      <c r="H14" s="18">
        <v>176.39999999999998</v>
      </c>
      <c r="I14" s="33">
        <f>H14*POWER((($G$4+$G$6)/2-$G$8)/70,1.24)</f>
        <v>0</v>
      </c>
      <c r="J14" s="19"/>
      <c r="K14" s="20"/>
      <c r="L14" s="31"/>
      <c r="M14" s="32"/>
      <c r="N14" s="21"/>
      <c r="O14" s="21"/>
    </row>
    <row r="15" spans="2:15" ht="15.75" x14ac:dyDescent="0.25">
      <c r="B15" s="17" t="s">
        <v>256</v>
      </c>
      <c r="C15" s="38"/>
      <c r="D15" s="38"/>
      <c r="E15" s="39"/>
      <c r="F15" s="16">
        <v>4</v>
      </c>
      <c r="G15" s="16">
        <v>200</v>
      </c>
      <c r="H15" s="18">
        <v>235.2</v>
      </c>
      <c r="I15" s="33">
        <f>H15*POWER((($G$4+$G$6)/2-$G$8)/70,1.24)</f>
        <v>0</v>
      </c>
      <c r="J15" s="19"/>
      <c r="K15" s="20"/>
      <c r="L15" s="31"/>
      <c r="M15" s="32"/>
      <c r="N15" s="21"/>
      <c r="O15" s="21"/>
    </row>
    <row r="16" spans="2:15" ht="15.75" x14ac:dyDescent="0.25">
      <c r="B16" s="17" t="s">
        <v>257</v>
      </c>
      <c r="C16" s="38"/>
      <c r="D16" s="38"/>
      <c r="E16" s="39"/>
      <c r="F16" s="16">
        <v>5</v>
      </c>
      <c r="G16" s="16">
        <v>245</v>
      </c>
      <c r="H16" s="18">
        <v>294</v>
      </c>
      <c r="I16" s="33">
        <f t="shared" ref="I16:I46" si="0">H16*POWER((($G$4+$G$6)/2-$G$8)/70,1.24)</f>
        <v>0</v>
      </c>
      <c r="J16" s="19"/>
      <c r="K16" s="20"/>
      <c r="L16" s="31"/>
      <c r="M16" s="32"/>
      <c r="N16" s="21"/>
      <c r="O16" s="21"/>
    </row>
    <row r="17" spans="2:15" ht="15.75" x14ac:dyDescent="0.25">
      <c r="B17" s="17" t="s">
        <v>258</v>
      </c>
      <c r="C17" s="38"/>
      <c r="D17" s="38"/>
      <c r="E17" s="39"/>
      <c r="F17" s="16">
        <v>6</v>
      </c>
      <c r="G17" s="16">
        <v>290</v>
      </c>
      <c r="H17" s="18">
        <v>352.79999999999995</v>
      </c>
      <c r="I17" s="33">
        <f t="shared" si="0"/>
        <v>0</v>
      </c>
      <c r="J17" s="19"/>
      <c r="K17" s="20"/>
      <c r="L17" s="31"/>
      <c r="M17" s="32"/>
      <c r="N17" s="21"/>
      <c r="O17" s="21"/>
    </row>
    <row r="18" spans="2:15" ht="15.75" x14ac:dyDescent="0.25">
      <c r="B18" s="17" t="s">
        <v>259</v>
      </c>
      <c r="C18" s="38"/>
      <c r="D18" s="38"/>
      <c r="E18" s="39"/>
      <c r="F18" s="16">
        <v>7</v>
      </c>
      <c r="G18" s="13">
        <v>335</v>
      </c>
      <c r="H18" s="14">
        <v>411.59999999999997</v>
      </c>
      <c r="I18" s="33">
        <f t="shared" si="0"/>
        <v>0</v>
      </c>
      <c r="K18" s="20"/>
      <c r="L18" s="31"/>
      <c r="M18" s="32"/>
      <c r="N18" s="21"/>
      <c r="O18" s="24"/>
    </row>
    <row r="19" spans="2:15" ht="15.75" x14ac:dyDescent="0.25">
      <c r="B19" s="17" t="s">
        <v>260</v>
      </c>
      <c r="C19" s="38"/>
      <c r="D19" s="38"/>
      <c r="E19" s="39"/>
      <c r="F19" s="16">
        <v>8</v>
      </c>
      <c r="G19" s="13">
        <v>380</v>
      </c>
      <c r="H19" s="14">
        <v>470.4</v>
      </c>
      <c r="I19" s="33">
        <f t="shared" si="0"/>
        <v>0</v>
      </c>
      <c r="K19" s="20"/>
      <c r="L19" s="31"/>
      <c r="M19" s="32"/>
      <c r="N19" s="21"/>
      <c r="O19" s="24"/>
    </row>
    <row r="20" spans="2:15" ht="15.75" x14ac:dyDescent="0.25">
      <c r="B20" s="17" t="s">
        <v>261</v>
      </c>
      <c r="C20" s="38"/>
      <c r="D20" s="38"/>
      <c r="E20" s="39"/>
      <c r="F20" s="16">
        <v>9</v>
      </c>
      <c r="G20" s="13">
        <v>425</v>
      </c>
      <c r="H20" s="14">
        <v>529.19999999999993</v>
      </c>
      <c r="I20" s="33">
        <f t="shared" si="0"/>
        <v>0</v>
      </c>
      <c r="K20" s="20"/>
      <c r="L20" s="31"/>
      <c r="M20" s="32"/>
      <c r="N20" s="21"/>
      <c r="O20" s="24"/>
    </row>
    <row r="21" spans="2:15" ht="15.75" x14ac:dyDescent="0.25">
      <c r="B21" s="17" t="s">
        <v>262</v>
      </c>
      <c r="C21" s="38"/>
      <c r="D21" s="38"/>
      <c r="E21" s="39"/>
      <c r="F21" s="16">
        <v>10</v>
      </c>
      <c r="G21" s="13">
        <v>470</v>
      </c>
      <c r="H21" s="14">
        <v>588</v>
      </c>
      <c r="I21" s="33">
        <f t="shared" si="0"/>
        <v>0</v>
      </c>
      <c r="K21" s="20"/>
      <c r="L21" s="31"/>
      <c r="M21" s="32"/>
      <c r="N21" s="21"/>
      <c r="O21" s="24"/>
    </row>
    <row r="22" spans="2:15" ht="15.75" x14ac:dyDescent="0.25">
      <c r="B22" s="17" t="s">
        <v>263</v>
      </c>
      <c r="C22" s="38"/>
      <c r="D22" s="38"/>
      <c r="E22" s="39"/>
      <c r="F22" s="16">
        <v>11</v>
      </c>
      <c r="G22" s="13">
        <v>515</v>
      </c>
      <c r="H22" s="14">
        <v>646.79999999999995</v>
      </c>
      <c r="I22" s="33">
        <f t="shared" si="0"/>
        <v>0</v>
      </c>
      <c r="J22" s="15"/>
      <c r="K22" s="20"/>
      <c r="L22" s="31"/>
      <c r="M22" s="32"/>
      <c r="N22" s="21"/>
      <c r="O22" s="24"/>
    </row>
    <row r="23" spans="2:15" ht="15.75" x14ac:dyDescent="0.25">
      <c r="B23" s="17" t="s">
        <v>264</v>
      </c>
      <c r="C23" s="38"/>
      <c r="D23" s="38"/>
      <c r="E23" s="39"/>
      <c r="F23" s="16">
        <v>12</v>
      </c>
      <c r="G23" s="13">
        <v>560</v>
      </c>
      <c r="H23" s="14">
        <v>705.59999999999991</v>
      </c>
      <c r="I23" s="33">
        <f t="shared" si="0"/>
        <v>0</v>
      </c>
      <c r="K23" s="20"/>
      <c r="L23" s="31"/>
      <c r="M23" s="32"/>
      <c r="N23" s="21"/>
      <c r="O23" s="24"/>
    </row>
    <row r="24" spans="2:15" ht="15.75" x14ac:dyDescent="0.25">
      <c r="B24" s="17" t="s">
        <v>265</v>
      </c>
      <c r="C24" s="38"/>
      <c r="D24" s="38"/>
      <c r="E24" s="39"/>
      <c r="F24" s="16">
        <v>13</v>
      </c>
      <c r="G24" s="13">
        <v>605</v>
      </c>
      <c r="H24" s="14">
        <v>764.4</v>
      </c>
      <c r="I24" s="33">
        <f t="shared" si="0"/>
        <v>0</v>
      </c>
      <c r="K24" s="20"/>
      <c r="L24" s="31"/>
      <c r="M24" s="32"/>
      <c r="N24" s="21"/>
      <c r="O24" s="24"/>
    </row>
    <row r="25" spans="2:15" ht="15.75" x14ac:dyDescent="0.25">
      <c r="B25" s="17" t="s">
        <v>266</v>
      </c>
      <c r="C25" s="38"/>
      <c r="D25" s="38"/>
      <c r="E25" s="39"/>
      <c r="F25" s="16">
        <v>14</v>
      </c>
      <c r="G25" s="13">
        <v>650</v>
      </c>
      <c r="H25" s="14">
        <v>823.19999999999993</v>
      </c>
      <c r="I25" s="33">
        <f t="shared" si="0"/>
        <v>0</v>
      </c>
      <c r="K25" s="20"/>
      <c r="L25" s="31"/>
      <c r="M25" s="32"/>
      <c r="N25" s="21"/>
      <c r="O25" s="24"/>
    </row>
    <row r="26" spans="2:15" ht="15.75" x14ac:dyDescent="0.25">
      <c r="B26" s="17" t="s">
        <v>267</v>
      </c>
      <c r="C26" s="38"/>
      <c r="D26" s="38"/>
      <c r="E26" s="39"/>
      <c r="F26" s="16">
        <v>15</v>
      </c>
      <c r="G26" s="13">
        <v>695</v>
      </c>
      <c r="H26" s="14">
        <v>882</v>
      </c>
      <c r="I26" s="33">
        <f t="shared" si="0"/>
        <v>0</v>
      </c>
      <c r="K26" s="20"/>
      <c r="L26" s="31"/>
      <c r="M26" s="32"/>
      <c r="N26" s="21"/>
      <c r="O26" s="24"/>
    </row>
    <row r="27" spans="2:15" ht="15.75" x14ac:dyDescent="0.25">
      <c r="B27" s="17" t="s">
        <v>268</v>
      </c>
      <c r="C27" s="38"/>
      <c r="D27" s="38"/>
      <c r="E27" s="39"/>
      <c r="F27" s="16">
        <v>16</v>
      </c>
      <c r="G27" s="13">
        <v>740</v>
      </c>
      <c r="H27" s="14">
        <v>940.8</v>
      </c>
      <c r="I27" s="33">
        <f t="shared" si="0"/>
        <v>0</v>
      </c>
      <c r="K27" s="20"/>
      <c r="L27" s="31"/>
      <c r="M27" s="32"/>
      <c r="N27" s="21"/>
      <c r="O27" s="24"/>
    </row>
    <row r="28" spans="2:15" ht="15.75" x14ac:dyDescent="0.25">
      <c r="B28" s="17" t="s">
        <v>269</v>
      </c>
      <c r="C28" s="38"/>
      <c r="D28" s="38"/>
      <c r="E28" s="39"/>
      <c r="F28" s="16">
        <v>17</v>
      </c>
      <c r="G28" s="13">
        <v>785</v>
      </c>
      <c r="H28" s="14">
        <v>999.59999999999991</v>
      </c>
      <c r="I28" s="33">
        <f t="shared" si="0"/>
        <v>0</v>
      </c>
      <c r="K28" s="20"/>
      <c r="L28" s="31"/>
      <c r="M28" s="32"/>
      <c r="N28" s="21"/>
      <c r="O28" s="24"/>
    </row>
    <row r="29" spans="2:15" ht="15.75" x14ac:dyDescent="0.25">
      <c r="B29" s="17" t="s">
        <v>270</v>
      </c>
      <c r="C29" s="38"/>
      <c r="D29" s="38"/>
      <c r="E29" s="39"/>
      <c r="F29" s="16">
        <v>18</v>
      </c>
      <c r="G29" s="13">
        <v>830</v>
      </c>
      <c r="H29" s="14">
        <v>1058.3999999999999</v>
      </c>
      <c r="I29" s="33">
        <f t="shared" si="0"/>
        <v>0</v>
      </c>
      <c r="K29" s="20"/>
      <c r="L29" s="31"/>
      <c r="M29" s="32"/>
      <c r="N29" s="21"/>
      <c r="O29" s="24"/>
    </row>
    <row r="30" spans="2:15" ht="15.75" x14ac:dyDescent="0.25">
      <c r="B30" s="17" t="s">
        <v>271</v>
      </c>
      <c r="C30" s="38"/>
      <c r="D30" s="38"/>
      <c r="E30" s="39"/>
      <c r="F30" s="16">
        <v>19</v>
      </c>
      <c r="G30" s="13">
        <v>875</v>
      </c>
      <c r="H30" s="14">
        <v>1117.2</v>
      </c>
      <c r="I30" s="33">
        <f t="shared" si="0"/>
        <v>0</v>
      </c>
      <c r="K30" s="20"/>
      <c r="L30" s="31"/>
      <c r="M30" s="32"/>
      <c r="N30" s="21"/>
      <c r="O30" s="24"/>
    </row>
    <row r="31" spans="2:15" ht="15.75" x14ac:dyDescent="0.25">
      <c r="B31" s="17" t="s">
        <v>272</v>
      </c>
      <c r="C31" s="38"/>
      <c r="D31" s="38"/>
      <c r="E31" s="39"/>
      <c r="F31" s="16">
        <v>20</v>
      </c>
      <c r="G31" s="13">
        <v>920</v>
      </c>
      <c r="H31" s="14">
        <v>1176</v>
      </c>
      <c r="I31" s="33">
        <f t="shared" si="0"/>
        <v>0</v>
      </c>
      <c r="K31" s="20"/>
      <c r="L31" s="31"/>
      <c r="M31" s="32"/>
      <c r="N31" s="21"/>
      <c r="O31" s="24"/>
    </row>
    <row r="32" spans="2:15" ht="15.75" x14ac:dyDescent="0.25">
      <c r="B32" s="17" t="s">
        <v>273</v>
      </c>
      <c r="C32" s="38"/>
      <c r="D32" s="38"/>
      <c r="E32" s="39"/>
      <c r="F32" s="16">
        <v>21</v>
      </c>
      <c r="G32" s="13">
        <v>965</v>
      </c>
      <c r="H32" s="14">
        <v>1234.8</v>
      </c>
      <c r="I32" s="33">
        <f t="shared" si="0"/>
        <v>0</v>
      </c>
      <c r="K32" s="20"/>
      <c r="L32" s="31"/>
      <c r="M32" s="32"/>
      <c r="N32" s="21"/>
      <c r="O32" s="24"/>
    </row>
    <row r="33" spans="2:15" ht="15.75" x14ac:dyDescent="0.25">
      <c r="B33" s="17" t="s">
        <v>274</v>
      </c>
      <c r="C33" s="38"/>
      <c r="D33" s="38"/>
      <c r="E33" s="39"/>
      <c r="F33" s="16">
        <v>22</v>
      </c>
      <c r="G33" s="13">
        <v>1010</v>
      </c>
      <c r="H33" s="14">
        <v>1293.5999999999999</v>
      </c>
      <c r="I33" s="33">
        <f t="shared" si="0"/>
        <v>0</v>
      </c>
      <c r="K33" s="20"/>
      <c r="L33" s="31"/>
      <c r="M33" s="32"/>
      <c r="N33" s="21"/>
      <c r="O33" s="24"/>
    </row>
    <row r="34" spans="2:15" ht="15.75" x14ac:dyDescent="0.25">
      <c r="B34" s="17" t="s">
        <v>275</v>
      </c>
      <c r="C34" s="38"/>
      <c r="D34" s="38"/>
      <c r="E34" s="39"/>
      <c r="F34" s="16">
        <v>23</v>
      </c>
      <c r="G34" s="13">
        <v>1055</v>
      </c>
      <c r="H34" s="14">
        <v>1352.3999999999999</v>
      </c>
      <c r="I34" s="33">
        <f t="shared" si="0"/>
        <v>0</v>
      </c>
      <c r="K34" s="20"/>
      <c r="L34" s="31"/>
      <c r="M34" s="32"/>
      <c r="N34" s="21"/>
      <c r="O34" s="24"/>
    </row>
    <row r="35" spans="2:15" ht="15.75" x14ac:dyDescent="0.25">
      <c r="B35" s="17" t="s">
        <v>276</v>
      </c>
      <c r="C35" s="38"/>
      <c r="D35" s="38"/>
      <c r="E35" s="39"/>
      <c r="F35" s="16">
        <v>24</v>
      </c>
      <c r="G35" s="13">
        <v>1100</v>
      </c>
      <c r="H35" s="14">
        <v>1411.1999999999998</v>
      </c>
      <c r="I35" s="33">
        <f t="shared" si="0"/>
        <v>0</v>
      </c>
      <c r="K35" s="20"/>
      <c r="L35" s="31"/>
      <c r="M35" s="32"/>
      <c r="N35" s="21"/>
      <c r="O35" s="24"/>
    </row>
    <row r="36" spans="2:15" ht="15.75" x14ac:dyDescent="0.25">
      <c r="B36" s="17" t="s">
        <v>277</v>
      </c>
      <c r="C36" s="38"/>
      <c r="D36" s="38"/>
      <c r="E36" s="39"/>
      <c r="F36" s="16">
        <v>25</v>
      </c>
      <c r="G36" s="13">
        <v>1145</v>
      </c>
      <c r="H36" s="14">
        <v>1470</v>
      </c>
      <c r="I36" s="33">
        <f t="shared" si="0"/>
        <v>0</v>
      </c>
      <c r="K36" s="20"/>
      <c r="L36" s="31"/>
      <c r="M36" s="32"/>
      <c r="N36" s="21"/>
      <c r="O36" s="24"/>
    </row>
    <row r="37" spans="2:15" ht="15.75" x14ac:dyDescent="0.25">
      <c r="B37" s="17" t="s">
        <v>278</v>
      </c>
      <c r="C37" s="38"/>
      <c r="D37" s="38"/>
      <c r="E37" s="39"/>
      <c r="F37" s="16">
        <v>26</v>
      </c>
      <c r="G37" s="13">
        <v>1190</v>
      </c>
      <c r="H37" s="14">
        <v>1528.8</v>
      </c>
      <c r="I37" s="33">
        <f t="shared" si="0"/>
        <v>0</v>
      </c>
      <c r="K37" s="20"/>
      <c r="L37" s="31"/>
      <c r="M37" s="32"/>
      <c r="N37" s="21"/>
      <c r="O37" s="24"/>
    </row>
    <row r="38" spans="2:15" ht="15.75" x14ac:dyDescent="0.25">
      <c r="B38" s="17" t="s">
        <v>279</v>
      </c>
      <c r="C38" s="38"/>
      <c r="D38" s="38"/>
      <c r="E38" s="39"/>
      <c r="F38" s="16">
        <v>27</v>
      </c>
      <c r="G38" s="13">
        <v>1235</v>
      </c>
      <c r="H38" s="14">
        <v>1587.6</v>
      </c>
      <c r="I38" s="33">
        <f t="shared" si="0"/>
        <v>0</v>
      </c>
      <c r="K38" s="20"/>
      <c r="L38" s="31"/>
      <c r="M38" s="32"/>
      <c r="N38" s="21"/>
      <c r="O38" s="24"/>
    </row>
    <row r="39" spans="2:15" ht="15.75" x14ac:dyDescent="0.25">
      <c r="B39" s="17" t="s">
        <v>280</v>
      </c>
      <c r="C39" s="38"/>
      <c r="D39" s="38"/>
      <c r="E39" s="39"/>
      <c r="F39" s="16">
        <v>28</v>
      </c>
      <c r="G39" s="13">
        <v>1280</v>
      </c>
      <c r="H39" s="14">
        <v>1646.3999999999999</v>
      </c>
      <c r="I39" s="33">
        <f t="shared" si="0"/>
        <v>0</v>
      </c>
      <c r="K39" s="20"/>
      <c r="L39" s="31"/>
      <c r="M39" s="32"/>
      <c r="N39" s="21"/>
      <c r="O39" s="24"/>
    </row>
    <row r="40" spans="2:15" ht="15.75" x14ac:dyDescent="0.25">
      <c r="B40" s="17" t="s">
        <v>281</v>
      </c>
      <c r="C40" s="38"/>
      <c r="D40" s="38"/>
      <c r="E40" s="39"/>
      <c r="F40" s="16">
        <v>29</v>
      </c>
      <c r="G40" s="13">
        <v>1325</v>
      </c>
      <c r="H40" s="14">
        <v>1705.1999999999998</v>
      </c>
      <c r="I40" s="33">
        <f t="shared" si="0"/>
        <v>0</v>
      </c>
      <c r="K40" s="20"/>
      <c r="L40" s="31"/>
      <c r="M40" s="32"/>
      <c r="N40" s="21"/>
      <c r="O40" s="24"/>
    </row>
    <row r="41" spans="2:15" ht="15.75" x14ac:dyDescent="0.25">
      <c r="B41" s="17" t="s">
        <v>282</v>
      </c>
      <c r="C41" s="38"/>
      <c r="D41" s="38"/>
      <c r="E41" s="39"/>
      <c r="F41" s="16">
        <v>30</v>
      </c>
      <c r="G41" s="13">
        <v>1370</v>
      </c>
      <c r="H41" s="14">
        <v>1764</v>
      </c>
      <c r="I41" s="33">
        <f t="shared" si="0"/>
        <v>0</v>
      </c>
      <c r="K41" s="20"/>
      <c r="L41" s="31"/>
      <c r="M41" s="32"/>
      <c r="N41" s="21"/>
      <c r="O41" s="24"/>
    </row>
    <row r="42" spans="2:15" ht="15.75" x14ac:dyDescent="0.25">
      <c r="B42" s="17" t="s">
        <v>283</v>
      </c>
      <c r="C42" s="38"/>
      <c r="D42" s="38"/>
      <c r="E42" s="39"/>
      <c r="F42" s="16">
        <v>31</v>
      </c>
      <c r="G42" s="13">
        <v>1415</v>
      </c>
      <c r="H42" s="14">
        <v>1822.8</v>
      </c>
      <c r="I42" s="33">
        <f t="shared" si="0"/>
        <v>0</v>
      </c>
      <c r="K42" s="20"/>
      <c r="L42" s="31"/>
      <c r="M42" s="32"/>
      <c r="N42" s="21"/>
      <c r="O42" s="24"/>
    </row>
    <row r="43" spans="2:15" ht="15.75" x14ac:dyDescent="0.25">
      <c r="B43" s="17" t="s">
        <v>284</v>
      </c>
      <c r="C43" s="38"/>
      <c r="D43" s="38"/>
      <c r="E43" s="39"/>
      <c r="F43" s="16">
        <v>32</v>
      </c>
      <c r="G43" s="13">
        <v>1460</v>
      </c>
      <c r="H43" s="14">
        <v>1881.6</v>
      </c>
      <c r="I43" s="33">
        <f t="shared" si="0"/>
        <v>0</v>
      </c>
      <c r="K43" s="20"/>
      <c r="L43" s="31"/>
      <c r="M43" s="32"/>
      <c r="N43" s="21"/>
      <c r="O43" s="24"/>
    </row>
    <row r="44" spans="2:15" ht="15.75" x14ac:dyDescent="0.25">
      <c r="B44" s="17" t="s">
        <v>285</v>
      </c>
      <c r="C44" s="38"/>
      <c r="D44" s="38"/>
      <c r="E44" s="39"/>
      <c r="F44" s="16">
        <v>33</v>
      </c>
      <c r="G44" s="13">
        <v>1505</v>
      </c>
      <c r="H44" s="14">
        <v>1940.3999999999999</v>
      </c>
      <c r="I44" s="33">
        <f t="shared" si="0"/>
        <v>0</v>
      </c>
      <c r="K44" s="20"/>
      <c r="L44" s="31"/>
      <c r="M44" s="32"/>
      <c r="N44" s="21"/>
      <c r="O44" s="24"/>
    </row>
    <row r="45" spans="2:15" ht="15.75" x14ac:dyDescent="0.25">
      <c r="B45" s="17" t="s">
        <v>286</v>
      </c>
      <c r="C45" s="38"/>
      <c r="D45" s="38"/>
      <c r="E45" s="39"/>
      <c r="F45" s="16">
        <v>34</v>
      </c>
      <c r="G45" s="13">
        <v>1550</v>
      </c>
      <c r="H45" s="14">
        <v>1999.1999999999998</v>
      </c>
      <c r="I45" s="33">
        <f t="shared" si="0"/>
        <v>0</v>
      </c>
      <c r="K45" s="20"/>
      <c r="L45" s="31"/>
      <c r="M45" s="32"/>
      <c r="N45" s="21"/>
      <c r="O45" s="24"/>
    </row>
    <row r="46" spans="2:15" ht="15.75" x14ac:dyDescent="0.25">
      <c r="B46" s="17" t="s">
        <v>287</v>
      </c>
      <c r="C46" s="38"/>
      <c r="D46" s="38"/>
      <c r="E46" s="39"/>
      <c r="F46" s="16">
        <v>35</v>
      </c>
      <c r="G46" s="13">
        <v>1595</v>
      </c>
      <c r="H46" s="14">
        <v>2058</v>
      </c>
      <c r="I46" s="33">
        <f t="shared" si="0"/>
        <v>0</v>
      </c>
      <c r="K46" s="20"/>
      <c r="L46" s="31"/>
      <c r="M46" s="32"/>
      <c r="N46" s="21"/>
      <c r="O46" s="24"/>
    </row>
  </sheetData>
  <mergeCells count="12">
    <mergeCell ref="C14:C46"/>
    <mergeCell ref="D14:D46"/>
    <mergeCell ref="E14:E46"/>
    <mergeCell ref="B11:I11"/>
    <mergeCell ref="B12:B13"/>
    <mergeCell ref="C12:C13"/>
    <mergeCell ref="D12:D13"/>
    <mergeCell ref="E12:E13"/>
    <mergeCell ref="F12:F13"/>
    <mergeCell ref="G12:G13"/>
    <mergeCell ref="H12:H13"/>
    <mergeCell ref="I12:I1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46"/>
  <sheetViews>
    <sheetView topLeftCell="A25" workbookViewId="0">
      <selection activeCell="G52" sqref="G52"/>
    </sheetView>
  </sheetViews>
  <sheetFormatPr defaultRowHeight="15" x14ac:dyDescent="0.25"/>
  <cols>
    <col min="1" max="1" width="5.140625" customWidth="1"/>
    <col min="2" max="2" width="24" customWidth="1"/>
    <col min="3" max="4" width="12.28515625" customWidth="1"/>
    <col min="5" max="5" width="9.85546875" customWidth="1"/>
    <col min="7" max="7" width="8.7109375" customWidth="1"/>
    <col min="8" max="8" width="21" customWidth="1"/>
    <col min="9" max="9" width="17.85546875" customWidth="1"/>
    <col min="10" max="10" width="10.42578125" customWidth="1"/>
    <col min="11" max="11" width="23.140625" customWidth="1"/>
    <col min="12" max="12" width="12.42578125" customWidth="1"/>
    <col min="13" max="13" width="9.85546875" customWidth="1"/>
    <col min="15" max="15" width="8.140625" customWidth="1"/>
  </cols>
  <sheetData>
    <row r="2" spans="2:15" ht="15.75" x14ac:dyDescent="0.25">
      <c r="B2" s="34"/>
      <c r="C2" s="36"/>
      <c r="D2" s="1" t="s">
        <v>0</v>
      </c>
      <c r="E2" s="1"/>
      <c r="F2" s="2"/>
      <c r="G2" s="2"/>
      <c r="H2" s="3"/>
    </row>
    <row r="3" spans="2:15" ht="16.5" thickBot="1" x14ac:dyDescent="0.3">
      <c r="B3" s="34"/>
      <c r="C3" s="4"/>
      <c r="D3" s="34"/>
      <c r="E3" s="34"/>
      <c r="F3" s="34"/>
      <c r="G3" s="34"/>
      <c r="H3" s="5"/>
    </row>
    <row r="4" spans="2:15" ht="16.5" thickBot="1" x14ac:dyDescent="0.3">
      <c r="B4" s="35"/>
      <c r="C4" s="4" t="s">
        <v>1</v>
      </c>
      <c r="D4" s="34"/>
      <c r="E4" s="34"/>
      <c r="F4" s="34"/>
      <c r="G4" s="6">
        <v>0</v>
      </c>
      <c r="H4" s="5"/>
      <c r="K4" s="7" t="s">
        <v>12</v>
      </c>
    </row>
    <row r="5" spans="2:15" ht="16.5" thickBot="1" x14ac:dyDescent="0.3">
      <c r="B5" s="35"/>
      <c r="C5" s="4"/>
      <c r="D5" s="34"/>
      <c r="E5" s="34"/>
      <c r="F5" s="34"/>
      <c r="G5" s="37"/>
      <c r="H5" s="5"/>
    </row>
    <row r="6" spans="2:15" ht="16.5" thickBot="1" x14ac:dyDescent="0.3">
      <c r="B6" s="35"/>
      <c r="C6" s="4" t="s">
        <v>2</v>
      </c>
      <c r="D6" s="34"/>
      <c r="E6" s="34"/>
      <c r="F6" s="34"/>
      <c r="G6" s="6">
        <v>0</v>
      </c>
      <c r="H6" s="5"/>
      <c r="K6" t="s">
        <v>3</v>
      </c>
      <c r="M6" s="8">
        <f>(G4+G6)/2-G8</f>
        <v>0</v>
      </c>
    </row>
    <row r="7" spans="2:15" ht="16.5" thickBot="1" x14ac:dyDescent="0.3">
      <c r="B7" s="35"/>
      <c r="C7" s="4"/>
      <c r="D7" s="34"/>
      <c r="E7" s="34"/>
      <c r="F7" s="34"/>
      <c r="G7" s="37"/>
      <c r="H7" s="5"/>
    </row>
    <row r="8" spans="2:15" ht="16.5" thickBot="1" x14ac:dyDescent="0.3">
      <c r="B8" s="35"/>
      <c r="C8" s="4" t="s">
        <v>4</v>
      </c>
      <c r="D8" s="34"/>
      <c r="E8" s="34"/>
      <c r="F8" s="34"/>
      <c r="G8" s="6">
        <v>0</v>
      </c>
      <c r="H8" s="5"/>
    </row>
    <row r="9" spans="2:15" ht="15.75" x14ac:dyDescent="0.25">
      <c r="B9" s="34"/>
      <c r="C9" s="9"/>
      <c r="D9" s="10"/>
      <c r="E9" s="10"/>
      <c r="F9" s="10"/>
      <c r="G9" s="11"/>
      <c r="H9" s="12"/>
    </row>
    <row r="11" spans="2:15" ht="18.75" x14ac:dyDescent="0.25">
      <c r="B11" s="40" t="s">
        <v>288</v>
      </c>
      <c r="C11" s="41"/>
      <c r="D11" s="41"/>
      <c r="E11" s="41"/>
      <c r="F11" s="41"/>
      <c r="G11" s="41"/>
      <c r="H11" s="41"/>
      <c r="I11" s="41"/>
      <c r="K11" s="28"/>
      <c r="L11" s="29"/>
      <c r="M11" s="29"/>
      <c r="N11" s="29"/>
      <c r="O11" s="29"/>
    </row>
    <row r="12" spans="2:15" ht="15.6" customHeight="1" x14ac:dyDescent="0.25">
      <c r="B12" s="42" t="s">
        <v>5</v>
      </c>
      <c r="C12" s="44" t="s">
        <v>6</v>
      </c>
      <c r="D12" s="44" t="s">
        <v>13</v>
      </c>
      <c r="E12" s="44" t="s">
        <v>7</v>
      </c>
      <c r="F12" s="44" t="s">
        <v>8</v>
      </c>
      <c r="G12" s="46" t="s">
        <v>9</v>
      </c>
      <c r="H12" s="47" t="s">
        <v>10</v>
      </c>
      <c r="I12" s="49" t="s">
        <v>11</v>
      </c>
      <c r="K12" s="30"/>
      <c r="L12" s="26"/>
      <c r="M12" s="26"/>
      <c r="N12" s="26"/>
      <c r="O12" s="26"/>
    </row>
    <row r="13" spans="2:15" ht="15.75" x14ac:dyDescent="0.25">
      <c r="B13" s="43"/>
      <c r="C13" s="45"/>
      <c r="D13" s="45"/>
      <c r="E13" s="45"/>
      <c r="F13" s="45"/>
      <c r="G13" s="44"/>
      <c r="H13" s="48"/>
      <c r="I13" s="49"/>
      <c r="K13" s="30"/>
      <c r="L13" s="26"/>
      <c r="M13" s="26"/>
      <c r="N13" s="26"/>
      <c r="O13" s="26"/>
    </row>
    <row r="14" spans="2:15" ht="15.75" x14ac:dyDescent="0.25">
      <c r="B14" s="17" t="s">
        <v>289</v>
      </c>
      <c r="C14" s="38">
        <v>450</v>
      </c>
      <c r="D14" s="38">
        <v>526</v>
      </c>
      <c r="E14" s="39">
        <v>70</v>
      </c>
      <c r="F14" s="16">
        <v>3</v>
      </c>
      <c r="G14" s="16">
        <v>155</v>
      </c>
      <c r="H14" s="18">
        <v>193.20000000000002</v>
      </c>
      <c r="I14" s="33">
        <f>H14*POWER((($G$4+$G$6)/2-$G$8)/70,1.25)</f>
        <v>0</v>
      </c>
      <c r="J14" s="19"/>
      <c r="K14" s="20"/>
      <c r="L14" s="31"/>
      <c r="M14" s="32"/>
      <c r="N14" s="21"/>
      <c r="O14" s="21"/>
    </row>
    <row r="15" spans="2:15" ht="15.75" x14ac:dyDescent="0.25">
      <c r="B15" s="17" t="s">
        <v>290</v>
      </c>
      <c r="C15" s="38"/>
      <c r="D15" s="38"/>
      <c r="E15" s="39"/>
      <c r="F15" s="16">
        <v>4</v>
      </c>
      <c r="G15" s="16">
        <v>200</v>
      </c>
      <c r="H15" s="18">
        <v>257.60000000000002</v>
      </c>
      <c r="I15" s="33">
        <f t="shared" ref="I15:I46" si="0">H15*POWER((($G$4+$G$6)/2-$G$8)/70,1.25)</f>
        <v>0</v>
      </c>
      <c r="J15" s="19"/>
      <c r="K15" s="20"/>
      <c r="L15" s="31"/>
      <c r="M15" s="32"/>
      <c r="N15" s="21"/>
      <c r="O15" s="21"/>
    </row>
    <row r="16" spans="2:15" ht="15.75" x14ac:dyDescent="0.25">
      <c r="B16" s="17" t="s">
        <v>291</v>
      </c>
      <c r="C16" s="38"/>
      <c r="D16" s="38"/>
      <c r="E16" s="39"/>
      <c r="F16" s="16">
        <v>5</v>
      </c>
      <c r="G16" s="16">
        <v>245</v>
      </c>
      <c r="H16" s="18">
        <v>322</v>
      </c>
      <c r="I16" s="33">
        <f t="shared" si="0"/>
        <v>0</v>
      </c>
      <c r="J16" s="19"/>
      <c r="K16" s="20"/>
      <c r="L16" s="31"/>
      <c r="M16" s="32"/>
      <c r="N16" s="21"/>
      <c r="O16" s="21"/>
    </row>
    <row r="17" spans="2:15" ht="15.75" x14ac:dyDescent="0.25">
      <c r="B17" s="17" t="s">
        <v>292</v>
      </c>
      <c r="C17" s="38"/>
      <c r="D17" s="38"/>
      <c r="E17" s="39"/>
      <c r="F17" s="16">
        <v>6</v>
      </c>
      <c r="G17" s="16">
        <v>290</v>
      </c>
      <c r="H17" s="18">
        <v>386.40000000000003</v>
      </c>
      <c r="I17" s="33">
        <f t="shared" si="0"/>
        <v>0</v>
      </c>
      <c r="J17" s="19"/>
      <c r="K17" s="20"/>
      <c r="L17" s="31"/>
      <c r="M17" s="32"/>
      <c r="N17" s="21"/>
      <c r="O17" s="21"/>
    </row>
    <row r="18" spans="2:15" ht="15.75" x14ac:dyDescent="0.25">
      <c r="B18" s="17" t="s">
        <v>293</v>
      </c>
      <c r="C18" s="38"/>
      <c r="D18" s="38"/>
      <c r="E18" s="39"/>
      <c r="F18" s="16">
        <v>7</v>
      </c>
      <c r="G18" s="13">
        <v>335</v>
      </c>
      <c r="H18" s="14">
        <v>450.80000000000007</v>
      </c>
      <c r="I18" s="33">
        <f t="shared" si="0"/>
        <v>0</v>
      </c>
      <c r="K18" s="20"/>
      <c r="L18" s="31"/>
      <c r="M18" s="32"/>
      <c r="N18" s="21"/>
      <c r="O18" s="24"/>
    </row>
    <row r="19" spans="2:15" ht="15.75" x14ac:dyDescent="0.25">
      <c r="B19" s="17" t="s">
        <v>294</v>
      </c>
      <c r="C19" s="38"/>
      <c r="D19" s="38"/>
      <c r="E19" s="39"/>
      <c r="F19" s="16">
        <v>8</v>
      </c>
      <c r="G19" s="13">
        <v>380</v>
      </c>
      <c r="H19" s="14">
        <v>515.20000000000005</v>
      </c>
      <c r="I19" s="33">
        <f t="shared" si="0"/>
        <v>0</v>
      </c>
      <c r="K19" s="20"/>
      <c r="L19" s="31"/>
      <c r="M19" s="32"/>
      <c r="N19" s="21"/>
      <c r="O19" s="24"/>
    </row>
    <row r="20" spans="2:15" ht="15.75" x14ac:dyDescent="0.25">
      <c r="B20" s="17" t="s">
        <v>295</v>
      </c>
      <c r="C20" s="38"/>
      <c r="D20" s="38"/>
      <c r="E20" s="39"/>
      <c r="F20" s="16">
        <v>9</v>
      </c>
      <c r="G20" s="13">
        <v>425</v>
      </c>
      <c r="H20" s="14">
        <v>579.6</v>
      </c>
      <c r="I20" s="33">
        <f t="shared" si="0"/>
        <v>0</v>
      </c>
      <c r="K20" s="20"/>
      <c r="L20" s="31"/>
      <c r="M20" s="32"/>
      <c r="N20" s="21"/>
      <c r="O20" s="24"/>
    </row>
    <row r="21" spans="2:15" ht="15.75" x14ac:dyDescent="0.25">
      <c r="B21" s="17" t="s">
        <v>296</v>
      </c>
      <c r="C21" s="38"/>
      <c r="D21" s="38"/>
      <c r="E21" s="39"/>
      <c r="F21" s="16">
        <v>10</v>
      </c>
      <c r="G21" s="13">
        <v>470</v>
      </c>
      <c r="H21" s="14">
        <v>644</v>
      </c>
      <c r="I21" s="33">
        <f t="shared" si="0"/>
        <v>0</v>
      </c>
      <c r="K21" s="20"/>
      <c r="L21" s="31"/>
      <c r="M21" s="32"/>
      <c r="N21" s="21"/>
      <c r="O21" s="24"/>
    </row>
    <row r="22" spans="2:15" ht="15.75" x14ac:dyDescent="0.25">
      <c r="B22" s="17" t="s">
        <v>297</v>
      </c>
      <c r="C22" s="38"/>
      <c r="D22" s="38"/>
      <c r="E22" s="39"/>
      <c r="F22" s="16">
        <v>11</v>
      </c>
      <c r="G22" s="13">
        <v>515</v>
      </c>
      <c r="H22" s="14">
        <v>708.40000000000009</v>
      </c>
      <c r="I22" s="33">
        <f t="shared" si="0"/>
        <v>0</v>
      </c>
      <c r="J22" s="15"/>
      <c r="K22" s="20"/>
      <c r="L22" s="31"/>
      <c r="M22" s="32"/>
      <c r="N22" s="21"/>
      <c r="O22" s="24"/>
    </row>
    <row r="23" spans="2:15" ht="15.75" x14ac:dyDescent="0.25">
      <c r="B23" s="17" t="s">
        <v>298</v>
      </c>
      <c r="C23" s="38"/>
      <c r="D23" s="38"/>
      <c r="E23" s="39"/>
      <c r="F23" s="16">
        <v>12</v>
      </c>
      <c r="G23" s="13">
        <v>560</v>
      </c>
      <c r="H23" s="14">
        <v>772.80000000000007</v>
      </c>
      <c r="I23" s="33">
        <f t="shared" si="0"/>
        <v>0</v>
      </c>
      <c r="K23" s="20"/>
      <c r="L23" s="31"/>
      <c r="M23" s="32"/>
      <c r="N23" s="21"/>
      <c r="O23" s="24"/>
    </row>
    <row r="24" spans="2:15" ht="15.75" x14ac:dyDescent="0.25">
      <c r="B24" s="17" t="s">
        <v>299</v>
      </c>
      <c r="C24" s="38"/>
      <c r="D24" s="38"/>
      <c r="E24" s="39"/>
      <c r="F24" s="16">
        <v>13</v>
      </c>
      <c r="G24" s="13">
        <v>605</v>
      </c>
      <c r="H24" s="14">
        <v>837.2</v>
      </c>
      <c r="I24" s="33">
        <f t="shared" si="0"/>
        <v>0</v>
      </c>
      <c r="K24" s="20"/>
      <c r="L24" s="31"/>
      <c r="M24" s="32"/>
      <c r="N24" s="21"/>
      <c r="O24" s="24"/>
    </row>
    <row r="25" spans="2:15" ht="15.75" x14ac:dyDescent="0.25">
      <c r="B25" s="17" t="s">
        <v>300</v>
      </c>
      <c r="C25" s="38"/>
      <c r="D25" s="38"/>
      <c r="E25" s="39"/>
      <c r="F25" s="16">
        <v>14</v>
      </c>
      <c r="G25" s="13">
        <v>650</v>
      </c>
      <c r="H25" s="14">
        <v>901.60000000000014</v>
      </c>
      <c r="I25" s="33">
        <f t="shared" si="0"/>
        <v>0</v>
      </c>
      <c r="K25" s="20"/>
      <c r="L25" s="31"/>
      <c r="M25" s="32"/>
      <c r="N25" s="21"/>
      <c r="O25" s="24"/>
    </row>
    <row r="26" spans="2:15" ht="15.75" x14ac:dyDescent="0.25">
      <c r="B26" s="17" t="s">
        <v>301</v>
      </c>
      <c r="C26" s="38"/>
      <c r="D26" s="38"/>
      <c r="E26" s="39"/>
      <c r="F26" s="16">
        <v>15</v>
      </c>
      <c r="G26" s="13">
        <v>695</v>
      </c>
      <c r="H26" s="14">
        <v>966.00000000000011</v>
      </c>
      <c r="I26" s="33">
        <f t="shared" si="0"/>
        <v>0</v>
      </c>
      <c r="K26" s="20"/>
      <c r="L26" s="31"/>
      <c r="M26" s="32"/>
      <c r="N26" s="21"/>
      <c r="O26" s="24"/>
    </row>
    <row r="27" spans="2:15" ht="15.75" x14ac:dyDescent="0.25">
      <c r="B27" s="17" t="s">
        <v>302</v>
      </c>
      <c r="C27" s="38"/>
      <c r="D27" s="38"/>
      <c r="E27" s="39"/>
      <c r="F27" s="16">
        <v>16</v>
      </c>
      <c r="G27" s="13">
        <v>740</v>
      </c>
      <c r="H27" s="14">
        <v>1030.4000000000001</v>
      </c>
      <c r="I27" s="33">
        <f t="shared" si="0"/>
        <v>0</v>
      </c>
      <c r="K27" s="20"/>
      <c r="L27" s="31"/>
      <c r="M27" s="32"/>
      <c r="N27" s="21"/>
      <c r="O27" s="24"/>
    </row>
    <row r="28" spans="2:15" ht="15.75" x14ac:dyDescent="0.25">
      <c r="B28" s="17" t="s">
        <v>303</v>
      </c>
      <c r="C28" s="38"/>
      <c r="D28" s="38"/>
      <c r="E28" s="39"/>
      <c r="F28" s="16">
        <v>17</v>
      </c>
      <c r="G28" s="13">
        <v>785</v>
      </c>
      <c r="H28" s="14">
        <v>1094.8000000000002</v>
      </c>
      <c r="I28" s="33">
        <f t="shared" si="0"/>
        <v>0</v>
      </c>
      <c r="K28" s="20"/>
      <c r="L28" s="31"/>
      <c r="M28" s="32"/>
      <c r="N28" s="21"/>
      <c r="O28" s="24"/>
    </row>
    <row r="29" spans="2:15" ht="15.75" x14ac:dyDescent="0.25">
      <c r="B29" s="17" t="s">
        <v>304</v>
      </c>
      <c r="C29" s="38"/>
      <c r="D29" s="38"/>
      <c r="E29" s="39"/>
      <c r="F29" s="16">
        <v>18</v>
      </c>
      <c r="G29" s="13">
        <v>830</v>
      </c>
      <c r="H29" s="14">
        <v>1159.2</v>
      </c>
      <c r="I29" s="33">
        <f t="shared" si="0"/>
        <v>0</v>
      </c>
      <c r="K29" s="20"/>
      <c r="L29" s="31"/>
      <c r="M29" s="32"/>
      <c r="N29" s="21"/>
      <c r="O29" s="24"/>
    </row>
    <row r="30" spans="2:15" ht="15.75" x14ac:dyDescent="0.25">
      <c r="B30" s="17" t="s">
        <v>305</v>
      </c>
      <c r="C30" s="38"/>
      <c r="D30" s="38"/>
      <c r="E30" s="39"/>
      <c r="F30" s="16">
        <v>19</v>
      </c>
      <c r="G30" s="13">
        <v>875</v>
      </c>
      <c r="H30" s="14">
        <v>1223.6000000000001</v>
      </c>
      <c r="I30" s="33">
        <f t="shared" si="0"/>
        <v>0</v>
      </c>
      <c r="K30" s="20"/>
      <c r="L30" s="31"/>
      <c r="M30" s="32"/>
      <c r="N30" s="21"/>
      <c r="O30" s="24"/>
    </row>
    <row r="31" spans="2:15" ht="15.75" x14ac:dyDescent="0.25">
      <c r="B31" s="17" t="s">
        <v>306</v>
      </c>
      <c r="C31" s="38"/>
      <c r="D31" s="38"/>
      <c r="E31" s="39"/>
      <c r="F31" s="16">
        <v>20</v>
      </c>
      <c r="G31" s="13">
        <v>920</v>
      </c>
      <c r="H31" s="14">
        <v>1288</v>
      </c>
      <c r="I31" s="33">
        <f t="shared" si="0"/>
        <v>0</v>
      </c>
      <c r="K31" s="20"/>
      <c r="L31" s="31"/>
      <c r="M31" s="32"/>
      <c r="N31" s="21"/>
      <c r="O31" s="24"/>
    </row>
    <row r="32" spans="2:15" ht="15.75" x14ac:dyDescent="0.25">
      <c r="B32" s="17" t="s">
        <v>307</v>
      </c>
      <c r="C32" s="38"/>
      <c r="D32" s="38"/>
      <c r="E32" s="39"/>
      <c r="F32" s="16">
        <v>21</v>
      </c>
      <c r="G32" s="13">
        <v>965</v>
      </c>
      <c r="H32" s="14">
        <v>1352.4</v>
      </c>
      <c r="I32" s="33">
        <f t="shared" si="0"/>
        <v>0</v>
      </c>
      <c r="K32" s="20"/>
      <c r="L32" s="31"/>
      <c r="M32" s="32"/>
      <c r="N32" s="21"/>
      <c r="O32" s="24"/>
    </row>
    <row r="33" spans="2:15" ht="15.75" x14ac:dyDescent="0.25">
      <c r="B33" s="17" t="s">
        <v>308</v>
      </c>
      <c r="C33" s="38"/>
      <c r="D33" s="38"/>
      <c r="E33" s="39"/>
      <c r="F33" s="16">
        <v>22</v>
      </c>
      <c r="G33" s="13">
        <v>1010</v>
      </c>
      <c r="H33" s="14">
        <v>1416.8000000000002</v>
      </c>
      <c r="I33" s="33">
        <f t="shared" si="0"/>
        <v>0</v>
      </c>
      <c r="K33" s="20"/>
      <c r="L33" s="31"/>
      <c r="M33" s="32"/>
      <c r="N33" s="21"/>
      <c r="O33" s="24"/>
    </row>
    <row r="34" spans="2:15" ht="15.75" x14ac:dyDescent="0.25">
      <c r="B34" s="17" t="s">
        <v>309</v>
      </c>
      <c r="C34" s="38"/>
      <c r="D34" s="38"/>
      <c r="E34" s="39"/>
      <c r="F34" s="16">
        <v>23</v>
      </c>
      <c r="G34" s="13">
        <v>1055</v>
      </c>
      <c r="H34" s="14">
        <v>1481.2</v>
      </c>
      <c r="I34" s="33">
        <f t="shared" si="0"/>
        <v>0</v>
      </c>
      <c r="K34" s="20"/>
      <c r="L34" s="31"/>
      <c r="M34" s="32"/>
      <c r="N34" s="21"/>
      <c r="O34" s="24"/>
    </row>
    <row r="35" spans="2:15" ht="15.75" x14ac:dyDescent="0.25">
      <c r="B35" s="17" t="s">
        <v>310</v>
      </c>
      <c r="C35" s="38"/>
      <c r="D35" s="38"/>
      <c r="E35" s="39"/>
      <c r="F35" s="16">
        <v>24</v>
      </c>
      <c r="G35" s="13">
        <v>1100</v>
      </c>
      <c r="H35" s="14">
        <v>1545.6000000000001</v>
      </c>
      <c r="I35" s="33">
        <f t="shared" si="0"/>
        <v>0</v>
      </c>
      <c r="K35" s="20"/>
      <c r="L35" s="31"/>
      <c r="M35" s="32"/>
      <c r="N35" s="21"/>
      <c r="O35" s="24"/>
    </row>
    <row r="36" spans="2:15" ht="15.75" x14ac:dyDescent="0.25">
      <c r="B36" s="17" t="s">
        <v>311</v>
      </c>
      <c r="C36" s="38"/>
      <c r="D36" s="38"/>
      <c r="E36" s="39"/>
      <c r="F36" s="16">
        <v>25</v>
      </c>
      <c r="G36" s="13">
        <v>1145</v>
      </c>
      <c r="H36" s="14">
        <v>1610.0000000000002</v>
      </c>
      <c r="I36" s="33">
        <f t="shared" si="0"/>
        <v>0</v>
      </c>
      <c r="K36" s="20"/>
      <c r="L36" s="31"/>
      <c r="M36" s="32"/>
      <c r="N36" s="21"/>
      <c r="O36" s="24"/>
    </row>
    <row r="37" spans="2:15" ht="15.75" x14ac:dyDescent="0.25">
      <c r="B37" s="17" t="s">
        <v>312</v>
      </c>
      <c r="C37" s="38"/>
      <c r="D37" s="38"/>
      <c r="E37" s="39"/>
      <c r="F37" s="16">
        <v>26</v>
      </c>
      <c r="G37" s="13">
        <v>1190</v>
      </c>
      <c r="H37" s="14">
        <v>1674.4</v>
      </c>
      <c r="I37" s="33">
        <f t="shared" si="0"/>
        <v>0</v>
      </c>
      <c r="K37" s="20"/>
      <c r="L37" s="31"/>
      <c r="M37" s="32"/>
      <c r="N37" s="21"/>
      <c r="O37" s="24"/>
    </row>
    <row r="38" spans="2:15" ht="15.75" x14ac:dyDescent="0.25">
      <c r="B38" s="17" t="s">
        <v>313</v>
      </c>
      <c r="C38" s="38"/>
      <c r="D38" s="38"/>
      <c r="E38" s="39"/>
      <c r="F38" s="16">
        <v>27</v>
      </c>
      <c r="G38" s="13">
        <v>1235</v>
      </c>
      <c r="H38" s="14">
        <v>1738.8000000000002</v>
      </c>
      <c r="I38" s="33">
        <f t="shared" si="0"/>
        <v>0</v>
      </c>
      <c r="K38" s="20"/>
      <c r="L38" s="31"/>
      <c r="M38" s="32"/>
      <c r="N38" s="21"/>
      <c r="O38" s="24"/>
    </row>
    <row r="39" spans="2:15" ht="15.75" x14ac:dyDescent="0.25">
      <c r="B39" s="17" t="s">
        <v>314</v>
      </c>
      <c r="C39" s="38"/>
      <c r="D39" s="38"/>
      <c r="E39" s="39"/>
      <c r="F39" s="16">
        <v>28</v>
      </c>
      <c r="G39" s="13">
        <v>1280</v>
      </c>
      <c r="H39" s="14">
        <v>1803.2000000000003</v>
      </c>
      <c r="I39" s="33">
        <f t="shared" si="0"/>
        <v>0</v>
      </c>
      <c r="K39" s="20"/>
      <c r="L39" s="31"/>
      <c r="M39" s="32"/>
      <c r="N39" s="21"/>
      <c r="O39" s="24"/>
    </row>
    <row r="40" spans="2:15" ht="15.75" x14ac:dyDescent="0.25">
      <c r="B40" s="17" t="s">
        <v>315</v>
      </c>
      <c r="C40" s="38"/>
      <c r="D40" s="38"/>
      <c r="E40" s="39"/>
      <c r="F40" s="16">
        <v>29</v>
      </c>
      <c r="G40" s="13">
        <v>1325</v>
      </c>
      <c r="H40" s="14">
        <v>1867.6000000000001</v>
      </c>
      <c r="I40" s="33">
        <f t="shared" si="0"/>
        <v>0</v>
      </c>
      <c r="K40" s="20"/>
      <c r="L40" s="31"/>
      <c r="M40" s="32"/>
      <c r="N40" s="21"/>
      <c r="O40" s="24"/>
    </row>
    <row r="41" spans="2:15" ht="15.75" x14ac:dyDescent="0.25">
      <c r="B41" s="17" t="s">
        <v>316</v>
      </c>
      <c r="C41" s="38"/>
      <c r="D41" s="38"/>
      <c r="E41" s="39"/>
      <c r="F41" s="16">
        <v>30</v>
      </c>
      <c r="G41" s="13">
        <v>1370</v>
      </c>
      <c r="H41" s="14">
        <v>1932.0000000000002</v>
      </c>
      <c r="I41" s="33">
        <f t="shared" si="0"/>
        <v>0</v>
      </c>
      <c r="K41" s="20"/>
      <c r="L41" s="31"/>
      <c r="M41" s="32"/>
      <c r="N41" s="21"/>
      <c r="O41" s="24"/>
    </row>
    <row r="42" spans="2:15" ht="15.75" x14ac:dyDescent="0.25">
      <c r="B42" s="17" t="s">
        <v>317</v>
      </c>
      <c r="C42" s="38"/>
      <c r="D42" s="38"/>
      <c r="E42" s="39"/>
      <c r="F42" s="16">
        <v>31</v>
      </c>
      <c r="G42" s="13">
        <v>1415</v>
      </c>
      <c r="H42" s="14">
        <v>1996.4</v>
      </c>
      <c r="I42" s="33">
        <f t="shared" si="0"/>
        <v>0</v>
      </c>
      <c r="K42" s="20"/>
      <c r="L42" s="31"/>
      <c r="M42" s="32"/>
      <c r="N42" s="21"/>
      <c r="O42" s="24"/>
    </row>
    <row r="43" spans="2:15" ht="15.75" x14ac:dyDescent="0.25">
      <c r="B43" s="17" t="s">
        <v>318</v>
      </c>
      <c r="C43" s="38"/>
      <c r="D43" s="38"/>
      <c r="E43" s="39"/>
      <c r="F43" s="16">
        <v>32</v>
      </c>
      <c r="G43" s="13">
        <v>1460</v>
      </c>
      <c r="H43" s="14">
        <v>2060.8000000000002</v>
      </c>
      <c r="I43" s="33">
        <f t="shared" si="0"/>
        <v>0</v>
      </c>
      <c r="K43" s="20"/>
      <c r="L43" s="31"/>
      <c r="M43" s="32"/>
      <c r="N43" s="21"/>
      <c r="O43" s="24"/>
    </row>
    <row r="44" spans="2:15" ht="15.75" x14ac:dyDescent="0.25">
      <c r="B44" s="17" t="s">
        <v>319</v>
      </c>
      <c r="C44" s="38"/>
      <c r="D44" s="38"/>
      <c r="E44" s="39"/>
      <c r="F44" s="16">
        <v>33</v>
      </c>
      <c r="G44" s="13">
        <v>1505</v>
      </c>
      <c r="H44" s="14">
        <v>2125.2000000000003</v>
      </c>
      <c r="I44" s="33">
        <f t="shared" si="0"/>
        <v>0</v>
      </c>
      <c r="K44" s="20"/>
      <c r="L44" s="31"/>
      <c r="M44" s="32"/>
      <c r="N44" s="21"/>
      <c r="O44" s="24"/>
    </row>
    <row r="45" spans="2:15" ht="15.75" x14ac:dyDescent="0.25">
      <c r="B45" s="17" t="s">
        <v>320</v>
      </c>
      <c r="C45" s="38"/>
      <c r="D45" s="38"/>
      <c r="E45" s="39"/>
      <c r="F45" s="16">
        <v>34</v>
      </c>
      <c r="G45" s="13">
        <v>1550</v>
      </c>
      <c r="H45" s="14">
        <v>2189.6000000000004</v>
      </c>
      <c r="I45" s="33">
        <f t="shared" si="0"/>
        <v>0</v>
      </c>
      <c r="K45" s="20"/>
      <c r="L45" s="31"/>
      <c r="M45" s="32"/>
      <c r="N45" s="21"/>
      <c r="O45" s="24"/>
    </row>
    <row r="46" spans="2:15" ht="15.75" x14ac:dyDescent="0.25">
      <c r="B46" s="17" t="s">
        <v>321</v>
      </c>
      <c r="C46" s="38"/>
      <c r="D46" s="38"/>
      <c r="E46" s="39"/>
      <c r="F46" s="16">
        <v>35</v>
      </c>
      <c r="G46" s="13">
        <v>1595</v>
      </c>
      <c r="H46" s="14">
        <v>2254</v>
      </c>
      <c r="I46" s="33">
        <f t="shared" si="0"/>
        <v>0</v>
      </c>
      <c r="K46" s="20"/>
      <c r="L46" s="31"/>
      <c r="M46" s="32"/>
      <c r="N46" s="21"/>
      <c r="O46" s="24"/>
    </row>
  </sheetData>
  <mergeCells count="12">
    <mergeCell ref="C14:C46"/>
    <mergeCell ref="D14:D46"/>
    <mergeCell ref="E14:E46"/>
    <mergeCell ref="B11:I11"/>
    <mergeCell ref="B12:B13"/>
    <mergeCell ref="C12:C13"/>
    <mergeCell ref="D12:D13"/>
    <mergeCell ref="E12:E13"/>
    <mergeCell ref="F12:F13"/>
    <mergeCell ref="G12:G13"/>
    <mergeCell ref="H12:H13"/>
    <mergeCell ref="I12:I1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46"/>
  <sheetViews>
    <sheetView tabSelected="1" workbookViewId="0">
      <selection activeCell="C66" sqref="C66"/>
    </sheetView>
  </sheetViews>
  <sheetFormatPr defaultRowHeight="15" x14ac:dyDescent="0.25"/>
  <cols>
    <col min="1" max="1" width="5.140625" customWidth="1"/>
    <col min="2" max="2" width="24" customWidth="1"/>
    <col min="3" max="4" width="12.28515625" customWidth="1"/>
    <col min="5" max="5" width="9.85546875" customWidth="1"/>
    <col min="7" max="7" width="8.7109375" customWidth="1"/>
    <col min="8" max="8" width="21" customWidth="1"/>
    <col min="9" max="9" width="17.85546875" customWidth="1"/>
    <col min="10" max="10" width="10.42578125" customWidth="1"/>
    <col min="11" max="11" width="23.140625" customWidth="1"/>
    <col min="12" max="12" width="12.42578125" customWidth="1"/>
    <col min="13" max="13" width="9.85546875" customWidth="1"/>
    <col min="15" max="15" width="8.140625" customWidth="1"/>
  </cols>
  <sheetData>
    <row r="2" spans="2:15" ht="15.75" x14ac:dyDescent="0.25">
      <c r="B2" s="34"/>
      <c r="C2" s="36"/>
      <c r="D2" s="1" t="s">
        <v>0</v>
      </c>
      <c r="E2" s="1"/>
      <c r="F2" s="2"/>
      <c r="G2" s="2"/>
      <c r="H2" s="3"/>
    </row>
    <row r="3" spans="2:15" ht="16.5" thickBot="1" x14ac:dyDescent="0.3">
      <c r="B3" s="34"/>
      <c r="C3" s="4"/>
      <c r="D3" s="34"/>
      <c r="E3" s="34"/>
      <c r="F3" s="34"/>
      <c r="G3" s="34"/>
      <c r="H3" s="5"/>
    </row>
    <row r="4" spans="2:15" ht="16.5" thickBot="1" x14ac:dyDescent="0.3">
      <c r="B4" s="35"/>
      <c r="C4" s="4" t="s">
        <v>1</v>
      </c>
      <c r="D4" s="34"/>
      <c r="E4" s="34"/>
      <c r="F4" s="34"/>
      <c r="G4" s="6">
        <v>0</v>
      </c>
      <c r="H4" s="5"/>
      <c r="K4" s="7" t="s">
        <v>12</v>
      </c>
    </row>
    <row r="5" spans="2:15" ht="16.5" thickBot="1" x14ac:dyDescent="0.3">
      <c r="B5" s="35"/>
      <c r="C5" s="4"/>
      <c r="D5" s="34"/>
      <c r="E5" s="34"/>
      <c r="F5" s="34"/>
      <c r="G5" s="37"/>
      <c r="H5" s="5"/>
    </row>
    <row r="6" spans="2:15" ht="16.5" thickBot="1" x14ac:dyDescent="0.3">
      <c r="B6" s="35"/>
      <c r="C6" s="4" t="s">
        <v>2</v>
      </c>
      <c r="D6" s="34"/>
      <c r="E6" s="34"/>
      <c r="F6" s="34"/>
      <c r="G6" s="6">
        <v>0</v>
      </c>
      <c r="H6" s="5"/>
      <c r="K6" t="s">
        <v>3</v>
      </c>
      <c r="M6" s="8">
        <f>(G4+G6)/2-G8</f>
        <v>0</v>
      </c>
    </row>
    <row r="7" spans="2:15" ht="16.5" thickBot="1" x14ac:dyDescent="0.3">
      <c r="B7" s="35"/>
      <c r="C7" s="4"/>
      <c r="D7" s="34"/>
      <c r="E7" s="34"/>
      <c r="F7" s="34"/>
      <c r="G7" s="37"/>
      <c r="H7" s="5"/>
    </row>
    <row r="8" spans="2:15" ht="16.5" thickBot="1" x14ac:dyDescent="0.3">
      <c r="B8" s="35"/>
      <c r="C8" s="4" t="s">
        <v>4</v>
      </c>
      <c r="D8" s="34"/>
      <c r="E8" s="34"/>
      <c r="F8" s="34"/>
      <c r="G8" s="6">
        <v>0</v>
      </c>
      <c r="H8" s="5"/>
    </row>
    <row r="9" spans="2:15" ht="15.75" x14ac:dyDescent="0.25">
      <c r="B9" s="34"/>
      <c r="C9" s="9"/>
      <c r="D9" s="10"/>
      <c r="E9" s="10"/>
      <c r="F9" s="10"/>
      <c r="G9" s="11"/>
      <c r="H9" s="12"/>
    </row>
    <row r="11" spans="2:15" ht="18.75" x14ac:dyDescent="0.25">
      <c r="B11" s="40" t="s">
        <v>48</v>
      </c>
      <c r="C11" s="41"/>
      <c r="D11" s="41"/>
      <c r="E11" s="41"/>
      <c r="F11" s="41"/>
      <c r="G11" s="41"/>
      <c r="H11" s="41"/>
      <c r="I11" s="41"/>
      <c r="K11" s="28"/>
      <c r="L11" s="29"/>
      <c r="M11" s="29"/>
      <c r="N11" s="29"/>
      <c r="O11" s="29"/>
    </row>
    <row r="12" spans="2:15" ht="15.75" x14ac:dyDescent="0.25">
      <c r="B12" s="42" t="s">
        <v>5</v>
      </c>
      <c r="C12" s="44" t="s">
        <v>6</v>
      </c>
      <c r="D12" s="44" t="s">
        <v>13</v>
      </c>
      <c r="E12" s="44" t="s">
        <v>7</v>
      </c>
      <c r="F12" s="44" t="s">
        <v>8</v>
      </c>
      <c r="G12" s="46" t="s">
        <v>9</v>
      </c>
      <c r="H12" s="47" t="s">
        <v>10</v>
      </c>
      <c r="I12" s="49" t="s">
        <v>11</v>
      </c>
      <c r="K12" s="30"/>
      <c r="L12" s="26"/>
      <c r="M12" s="26"/>
      <c r="N12" s="26"/>
      <c r="O12" s="26"/>
    </row>
    <row r="13" spans="2:15" ht="15.75" x14ac:dyDescent="0.25">
      <c r="B13" s="43"/>
      <c r="C13" s="45"/>
      <c r="D13" s="45"/>
      <c r="E13" s="45"/>
      <c r="F13" s="45"/>
      <c r="G13" s="44"/>
      <c r="H13" s="48"/>
      <c r="I13" s="49"/>
      <c r="K13" s="30"/>
      <c r="L13" s="26"/>
      <c r="M13" s="26"/>
      <c r="N13" s="26"/>
      <c r="O13" s="26"/>
    </row>
    <row r="14" spans="2:15" ht="15.75" x14ac:dyDescent="0.25">
      <c r="B14" s="17" t="s">
        <v>49</v>
      </c>
      <c r="C14" s="38">
        <v>500</v>
      </c>
      <c r="D14" s="38">
        <v>576</v>
      </c>
      <c r="E14" s="39">
        <v>70</v>
      </c>
      <c r="F14" s="16">
        <v>3</v>
      </c>
      <c r="G14" s="16">
        <v>155</v>
      </c>
      <c r="H14" s="18">
        <v>210</v>
      </c>
      <c r="I14" s="33">
        <f>H14*POWER((($G$4+$G$6)/2-$G$8)/70,1.25)</f>
        <v>0</v>
      </c>
      <c r="J14" s="19"/>
      <c r="K14" s="20"/>
      <c r="L14" s="31"/>
      <c r="M14" s="32"/>
      <c r="N14" s="21"/>
      <c r="O14" s="21"/>
    </row>
    <row r="15" spans="2:15" ht="15.75" x14ac:dyDescent="0.25">
      <c r="B15" s="17" t="s">
        <v>50</v>
      </c>
      <c r="C15" s="38"/>
      <c r="D15" s="38"/>
      <c r="E15" s="39"/>
      <c r="F15" s="16">
        <v>4</v>
      </c>
      <c r="G15" s="16">
        <v>200</v>
      </c>
      <c r="H15" s="18">
        <v>280</v>
      </c>
      <c r="I15" s="33">
        <f t="shared" ref="I15:I46" si="0">H15*POWER((($G$4+$G$6)/2-$G$8)/70,1.25)</f>
        <v>0</v>
      </c>
      <c r="J15" s="19"/>
      <c r="K15" s="20"/>
      <c r="L15" s="31"/>
      <c r="M15" s="32"/>
      <c r="N15" s="21"/>
      <c r="O15" s="21"/>
    </row>
    <row r="16" spans="2:15" ht="15.75" x14ac:dyDescent="0.25">
      <c r="B16" s="17" t="s">
        <v>51</v>
      </c>
      <c r="C16" s="38"/>
      <c r="D16" s="38"/>
      <c r="E16" s="39"/>
      <c r="F16" s="16">
        <v>5</v>
      </c>
      <c r="G16" s="16">
        <v>245</v>
      </c>
      <c r="H16" s="18">
        <v>350</v>
      </c>
      <c r="I16" s="33">
        <f t="shared" si="0"/>
        <v>0</v>
      </c>
      <c r="J16" s="19"/>
      <c r="K16" s="20"/>
      <c r="L16" s="31"/>
      <c r="M16" s="32"/>
      <c r="N16" s="21"/>
      <c r="O16" s="21"/>
    </row>
    <row r="17" spans="2:15" ht="15.75" x14ac:dyDescent="0.25">
      <c r="B17" s="17" t="s">
        <v>52</v>
      </c>
      <c r="C17" s="38"/>
      <c r="D17" s="38"/>
      <c r="E17" s="39"/>
      <c r="F17" s="16">
        <v>6</v>
      </c>
      <c r="G17" s="16">
        <v>290</v>
      </c>
      <c r="H17" s="18">
        <v>420</v>
      </c>
      <c r="I17" s="33">
        <f t="shared" si="0"/>
        <v>0</v>
      </c>
      <c r="J17" s="19"/>
      <c r="K17" s="20"/>
      <c r="L17" s="31"/>
      <c r="M17" s="32"/>
      <c r="N17" s="21"/>
      <c r="O17" s="21"/>
    </row>
    <row r="18" spans="2:15" ht="15.75" x14ac:dyDescent="0.25">
      <c r="B18" s="17" t="s">
        <v>53</v>
      </c>
      <c r="C18" s="38"/>
      <c r="D18" s="38"/>
      <c r="E18" s="39"/>
      <c r="F18" s="16">
        <v>7</v>
      </c>
      <c r="G18" s="13">
        <v>335</v>
      </c>
      <c r="H18" s="14">
        <v>490</v>
      </c>
      <c r="I18" s="33">
        <f t="shared" si="0"/>
        <v>0</v>
      </c>
      <c r="K18" s="20"/>
      <c r="L18" s="31"/>
      <c r="M18" s="32"/>
      <c r="N18" s="21"/>
      <c r="O18" s="24"/>
    </row>
    <row r="19" spans="2:15" ht="15.75" x14ac:dyDescent="0.25">
      <c r="B19" s="17" t="s">
        <v>54</v>
      </c>
      <c r="C19" s="38"/>
      <c r="D19" s="38"/>
      <c r="E19" s="39"/>
      <c r="F19" s="16">
        <v>8</v>
      </c>
      <c r="G19" s="13">
        <v>380</v>
      </c>
      <c r="H19" s="14">
        <v>560</v>
      </c>
      <c r="I19" s="33">
        <f t="shared" si="0"/>
        <v>0</v>
      </c>
      <c r="K19" s="20"/>
      <c r="L19" s="31"/>
      <c r="M19" s="32"/>
      <c r="N19" s="21"/>
      <c r="O19" s="24"/>
    </row>
    <row r="20" spans="2:15" ht="15.75" x14ac:dyDescent="0.25">
      <c r="B20" s="17" t="s">
        <v>55</v>
      </c>
      <c r="C20" s="38"/>
      <c r="D20" s="38"/>
      <c r="E20" s="39"/>
      <c r="F20" s="16">
        <v>9</v>
      </c>
      <c r="G20" s="13">
        <v>425</v>
      </c>
      <c r="H20" s="14">
        <v>630</v>
      </c>
      <c r="I20" s="33">
        <f t="shared" si="0"/>
        <v>0</v>
      </c>
      <c r="K20" s="20"/>
      <c r="L20" s="31"/>
      <c r="M20" s="32"/>
      <c r="N20" s="21"/>
      <c r="O20" s="24"/>
    </row>
    <row r="21" spans="2:15" ht="15.75" x14ac:dyDescent="0.25">
      <c r="B21" s="17" t="s">
        <v>56</v>
      </c>
      <c r="C21" s="38"/>
      <c r="D21" s="38"/>
      <c r="E21" s="39"/>
      <c r="F21" s="16">
        <v>10</v>
      </c>
      <c r="G21" s="13">
        <v>470</v>
      </c>
      <c r="H21" s="14">
        <v>700</v>
      </c>
      <c r="I21" s="33">
        <f t="shared" si="0"/>
        <v>0</v>
      </c>
      <c r="K21" s="20"/>
      <c r="L21" s="31"/>
      <c r="M21" s="32"/>
      <c r="N21" s="21"/>
      <c r="O21" s="24"/>
    </row>
    <row r="22" spans="2:15" ht="15.75" x14ac:dyDescent="0.25">
      <c r="B22" s="17" t="s">
        <v>57</v>
      </c>
      <c r="C22" s="38"/>
      <c r="D22" s="38"/>
      <c r="E22" s="39"/>
      <c r="F22" s="16">
        <v>11</v>
      </c>
      <c r="G22" s="13">
        <v>515</v>
      </c>
      <c r="H22" s="14">
        <v>770</v>
      </c>
      <c r="I22" s="33">
        <f t="shared" si="0"/>
        <v>0</v>
      </c>
      <c r="J22" s="15"/>
      <c r="K22" s="20"/>
      <c r="L22" s="31"/>
      <c r="M22" s="32"/>
      <c r="N22" s="21"/>
      <c r="O22" s="24"/>
    </row>
    <row r="23" spans="2:15" ht="15.75" x14ac:dyDescent="0.25">
      <c r="B23" s="17" t="s">
        <v>58</v>
      </c>
      <c r="C23" s="38"/>
      <c r="D23" s="38"/>
      <c r="E23" s="39"/>
      <c r="F23" s="16">
        <v>12</v>
      </c>
      <c r="G23" s="13">
        <v>560</v>
      </c>
      <c r="H23" s="14">
        <v>840</v>
      </c>
      <c r="I23" s="33">
        <f t="shared" si="0"/>
        <v>0</v>
      </c>
      <c r="K23" s="20"/>
      <c r="L23" s="31"/>
      <c r="M23" s="32"/>
      <c r="N23" s="21"/>
      <c r="O23" s="24"/>
    </row>
    <row r="24" spans="2:15" ht="15.75" x14ac:dyDescent="0.25">
      <c r="B24" s="17" t="s">
        <v>59</v>
      </c>
      <c r="C24" s="38"/>
      <c r="D24" s="38"/>
      <c r="E24" s="39"/>
      <c r="F24" s="16">
        <v>13</v>
      </c>
      <c r="G24" s="13">
        <v>605</v>
      </c>
      <c r="H24" s="14">
        <v>910</v>
      </c>
      <c r="I24" s="33">
        <f t="shared" si="0"/>
        <v>0</v>
      </c>
      <c r="K24" s="20"/>
      <c r="L24" s="31"/>
      <c r="M24" s="32"/>
      <c r="N24" s="21"/>
      <c r="O24" s="24"/>
    </row>
    <row r="25" spans="2:15" ht="15.75" x14ac:dyDescent="0.25">
      <c r="B25" s="17" t="s">
        <v>60</v>
      </c>
      <c r="C25" s="38"/>
      <c r="D25" s="38"/>
      <c r="E25" s="39"/>
      <c r="F25" s="16">
        <v>14</v>
      </c>
      <c r="G25" s="13">
        <v>650</v>
      </c>
      <c r="H25" s="14">
        <v>980</v>
      </c>
      <c r="I25" s="33">
        <f t="shared" si="0"/>
        <v>0</v>
      </c>
      <c r="K25" s="20"/>
      <c r="L25" s="31"/>
      <c r="M25" s="32"/>
      <c r="N25" s="21"/>
      <c r="O25" s="24"/>
    </row>
    <row r="26" spans="2:15" ht="15.75" x14ac:dyDescent="0.25">
      <c r="B26" s="17" t="s">
        <v>61</v>
      </c>
      <c r="C26" s="38"/>
      <c r="D26" s="38"/>
      <c r="E26" s="39"/>
      <c r="F26" s="16">
        <v>15</v>
      </c>
      <c r="G26" s="13">
        <v>695</v>
      </c>
      <c r="H26" s="14">
        <v>1050</v>
      </c>
      <c r="I26" s="33">
        <f t="shared" si="0"/>
        <v>0</v>
      </c>
      <c r="K26" s="20"/>
      <c r="L26" s="31"/>
      <c r="M26" s="32"/>
      <c r="N26" s="21"/>
      <c r="O26" s="24"/>
    </row>
    <row r="27" spans="2:15" ht="15.75" x14ac:dyDescent="0.25">
      <c r="B27" s="17" t="s">
        <v>62</v>
      </c>
      <c r="C27" s="38"/>
      <c r="D27" s="38"/>
      <c r="E27" s="39"/>
      <c r="F27" s="16">
        <v>16</v>
      </c>
      <c r="G27" s="13">
        <v>740</v>
      </c>
      <c r="H27" s="14">
        <v>1120</v>
      </c>
      <c r="I27" s="33">
        <f t="shared" si="0"/>
        <v>0</v>
      </c>
      <c r="K27" s="20"/>
      <c r="L27" s="31"/>
      <c r="M27" s="32"/>
      <c r="N27" s="21"/>
      <c r="O27" s="24"/>
    </row>
    <row r="28" spans="2:15" ht="15.75" x14ac:dyDescent="0.25">
      <c r="B28" s="17" t="s">
        <v>63</v>
      </c>
      <c r="C28" s="38"/>
      <c r="D28" s="38"/>
      <c r="E28" s="39"/>
      <c r="F28" s="16">
        <v>17</v>
      </c>
      <c r="G28" s="13">
        <v>785</v>
      </c>
      <c r="H28" s="14">
        <v>1190</v>
      </c>
      <c r="I28" s="33">
        <f t="shared" si="0"/>
        <v>0</v>
      </c>
      <c r="K28" s="20"/>
      <c r="L28" s="31"/>
      <c r="M28" s="32"/>
      <c r="N28" s="21"/>
      <c r="O28" s="24"/>
    </row>
    <row r="29" spans="2:15" ht="15.75" x14ac:dyDescent="0.25">
      <c r="B29" s="17" t="s">
        <v>64</v>
      </c>
      <c r="C29" s="38"/>
      <c r="D29" s="38"/>
      <c r="E29" s="39"/>
      <c r="F29" s="16">
        <v>18</v>
      </c>
      <c r="G29" s="13">
        <v>830</v>
      </c>
      <c r="H29" s="14">
        <v>1260</v>
      </c>
      <c r="I29" s="33">
        <f t="shared" si="0"/>
        <v>0</v>
      </c>
      <c r="K29" s="20"/>
      <c r="L29" s="31"/>
      <c r="M29" s="32"/>
      <c r="N29" s="21"/>
      <c r="O29" s="24"/>
    </row>
    <row r="30" spans="2:15" ht="15.75" x14ac:dyDescent="0.25">
      <c r="B30" s="17" t="s">
        <v>65</v>
      </c>
      <c r="C30" s="38"/>
      <c r="D30" s="38"/>
      <c r="E30" s="39"/>
      <c r="F30" s="16">
        <v>19</v>
      </c>
      <c r="G30" s="13">
        <v>875</v>
      </c>
      <c r="H30" s="14">
        <v>1330</v>
      </c>
      <c r="I30" s="33">
        <f t="shared" si="0"/>
        <v>0</v>
      </c>
      <c r="K30" s="20"/>
      <c r="L30" s="31"/>
      <c r="M30" s="32"/>
      <c r="N30" s="21"/>
      <c r="O30" s="24"/>
    </row>
    <row r="31" spans="2:15" ht="15.75" x14ac:dyDescent="0.25">
      <c r="B31" s="17" t="s">
        <v>66</v>
      </c>
      <c r="C31" s="38"/>
      <c r="D31" s="38"/>
      <c r="E31" s="39"/>
      <c r="F31" s="16">
        <v>20</v>
      </c>
      <c r="G31" s="13">
        <v>920</v>
      </c>
      <c r="H31" s="14">
        <v>1400</v>
      </c>
      <c r="I31" s="33">
        <f t="shared" si="0"/>
        <v>0</v>
      </c>
      <c r="K31" s="20"/>
      <c r="L31" s="31"/>
      <c r="M31" s="32"/>
      <c r="N31" s="21"/>
      <c r="O31" s="24"/>
    </row>
    <row r="32" spans="2:15" ht="15.75" x14ac:dyDescent="0.25">
      <c r="B32" s="17" t="s">
        <v>67</v>
      </c>
      <c r="C32" s="38"/>
      <c r="D32" s="38"/>
      <c r="E32" s="39"/>
      <c r="F32" s="16">
        <v>21</v>
      </c>
      <c r="G32" s="13">
        <v>965</v>
      </c>
      <c r="H32" s="14">
        <v>1470</v>
      </c>
      <c r="I32" s="33">
        <f t="shared" si="0"/>
        <v>0</v>
      </c>
      <c r="K32" s="20"/>
      <c r="L32" s="31"/>
      <c r="M32" s="32"/>
      <c r="N32" s="21"/>
      <c r="O32" s="24"/>
    </row>
    <row r="33" spans="2:15" ht="15.75" x14ac:dyDescent="0.25">
      <c r="B33" s="17" t="s">
        <v>68</v>
      </c>
      <c r="C33" s="38"/>
      <c r="D33" s="38"/>
      <c r="E33" s="39"/>
      <c r="F33" s="16">
        <v>22</v>
      </c>
      <c r="G33" s="13">
        <v>1010</v>
      </c>
      <c r="H33" s="14">
        <v>1540</v>
      </c>
      <c r="I33" s="33">
        <f t="shared" si="0"/>
        <v>0</v>
      </c>
      <c r="K33" s="20"/>
      <c r="L33" s="31"/>
      <c r="M33" s="32"/>
      <c r="N33" s="21"/>
      <c r="O33" s="24"/>
    </row>
    <row r="34" spans="2:15" ht="15.75" x14ac:dyDescent="0.25">
      <c r="B34" s="17" t="s">
        <v>69</v>
      </c>
      <c r="C34" s="38"/>
      <c r="D34" s="38"/>
      <c r="E34" s="39"/>
      <c r="F34" s="16">
        <v>23</v>
      </c>
      <c r="G34" s="13">
        <v>1055</v>
      </c>
      <c r="H34" s="14">
        <v>1610</v>
      </c>
      <c r="I34" s="33">
        <f t="shared" si="0"/>
        <v>0</v>
      </c>
      <c r="K34" s="20"/>
      <c r="L34" s="31"/>
      <c r="M34" s="32"/>
      <c r="N34" s="21"/>
      <c r="O34" s="24"/>
    </row>
    <row r="35" spans="2:15" ht="15.75" x14ac:dyDescent="0.25">
      <c r="B35" s="17" t="s">
        <v>70</v>
      </c>
      <c r="C35" s="38"/>
      <c r="D35" s="38"/>
      <c r="E35" s="39"/>
      <c r="F35" s="16">
        <v>24</v>
      </c>
      <c r="G35" s="13">
        <v>1100</v>
      </c>
      <c r="H35" s="14">
        <v>1680</v>
      </c>
      <c r="I35" s="33">
        <f t="shared" si="0"/>
        <v>0</v>
      </c>
      <c r="K35" s="20"/>
      <c r="L35" s="31"/>
      <c r="M35" s="32"/>
      <c r="N35" s="21"/>
      <c r="O35" s="24"/>
    </row>
    <row r="36" spans="2:15" ht="15.75" x14ac:dyDescent="0.25">
      <c r="B36" s="17" t="s">
        <v>71</v>
      </c>
      <c r="C36" s="38"/>
      <c r="D36" s="38"/>
      <c r="E36" s="39"/>
      <c r="F36" s="16">
        <v>25</v>
      </c>
      <c r="G36" s="13">
        <v>1145</v>
      </c>
      <c r="H36" s="14">
        <v>1750</v>
      </c>
      <c r="I36" s="33">
        <f t="shared" si="0"/>
        <v>0</v>
      </c>
      <c r="K36" s="20"/>
      <c r="L36" s="31"/>
      <c r="M36" s="32"/>
      <c r="N36" s="21"/>
      <c r="O36" s="24"/>
    </row>
    <row r="37" spans="2:15" ht="15.75" x14ac:dyDescent="0.25">
      <c r="B37" s="17" t="s">
        <v>72</v>
      </c>
      <c r="C37" s="38"/>
      <c r="D37" s="38"/>
      <c r="E37" s="39"/>
      <c r="F37" s="16">
        <v>26</v>
      </c>
      <c r="G37" s="13">
        <v>1190</v>
      </c>
      <c r="H37" s="14">
        <v>1820</v>
      </c>
      <c r="I37" s="33">
        <f t="shared" si="0"/>
        <v>0</v>
      </c>
      <c r="K37" s="20"/>
      <c r="L37" s="31"/>
      <c r="M37" s="32"/>
      <c r="N37" s="21"/>
      <c r="O37" s="24"/>
    </row>
    <row r="38" spans="2:15" ht="15.75" x14ac:dyDescent="0.25">
      <c r="B38" s="17" t="s">
        <v>73</v>
      </c>
      <c r="C38" s="38"/>
      <c r="D38" s="38"/>
      <c r="E38" s="39"/>
      <c r="F38" s="16">
        <v>27</v>
      </c>
      <c r="G38" s="13">
        <v>1235</v>
      </c>
      <c r="H38" s="14">
        <v>1890</v>
      </c>
      <c r="I38" s="33">
        <f t="shared" si="0"/>
        <v>0</v>
      </c>
      <c r="K38" s="20"/>
      <c r="L38" s="31"/>
      <c r="M38" s="32"/>
      <c r="N38" s="21"/>
      <c r="O38" s="24"/>
    </row>
    <row r="39" spans="2:15" ht="15.75" x14ac:dyDescent="0.25">
      <c r="B39" s="17" t="s">
        <v>74</v>
      </c>
      <c r="C39" s="38"/>
      <c r="D39" s="38"/>
      <c r="E39" s="39"/>
      <c r="F39" s="16">
        <v>28</v>
      </c>
      <c r="G39" s="13">
        <v>1280</v>
      </c>
      <c r="H39" s="14">
        <v>1960</v>
      </c>
      <c r="I39" s="33">
        <f t="shared" si="0"/>
        <v>0</v>
      </c>
      <c r="K39" s="20"/>
      <c r="L39" s="31"/>
      <c r="M39" s="32"/>
      <c r="N39" s="21"/>
      <c r="O39" s="24"/>
    </row>
    <row r="40" spans="2:15" ht="15.75" x14ac:dyDescent="0.25">
      <c r="B40" s="17" t="s">
        <v>75</v>
      </c>
      <c r="C40" s="38"/>
      <c r="D40" s="38"/>
      <c r="E40" s="39"/>
      <c r="F40" s="16">
        <v>29</v>
      </c>
      <c r="G40" s="13">
        <v>1325</v>
      </c>
      <c r="H40" s="14">
        <v>2030</v>
      </c>
      <c r="I40" s="33">
        <f t="shared" si="0"/>
        <v>0</v>
      </c>
      <c r="K40" s="20"/>
      <c r="L40" s="31"/>
      <c r="M40" s="32"/>
      <c r="N40" s="21"/>
      <c r="O40" s="24"/>
    </row>
    <row r="41" spans="2:15" ht="15.75" x14ac:dyDescent="0.25">
      <c r="B41" s="17" t="s">
        <v>76</v>
      </c>
      <c r="C41" s="38"/>
      <c r="D41" s="38"/>
      <c r="E41" s="39"/>
      <c r="F41" s="16">
        <v>30</v>
      </c>
      <c r="G41" s="13">
        <v>1370</v>
      </c>
      <c r="H41" s="14">
        <v>2100</v>
      </c>
      <c r="I41" s="33">
        <f t="shared" si="0"/>
        <v>0</v>
      </c>
      <c r="K41" s="20"/>
      <c r="L41" s="31"/>
      <c r="M41" s="32"/>
      <c r="N41" s="21"/>
      <c r="O41" s="24"/>
    </row>
    <row r="42" spans="2:15" ht="15.75" x14ac:dyDescent="0.25">
      <c r="B42" s="17" t="s">
        <v>77</v>
      </c>
      <c r="C42" s="38"/>
      <c r="D42" s="38"/>
      <c r="E42" s="39"/>
      <c r="F42" s="16">
        <v>31</v>
      </c>
      <c r="G42" s="13">
        <v>1415</v>
      </c>
      <c r="H42" s="14">
        <v>2170</v>
      </c>
      <c r="I42" s="33">
        <f t="shared" si="0"/>
        <v>0</v>
      </c>
      <c r="K42" s="20"/>
      <c r="L42" s="31"/>
      <c r="M42" s="32"/>
      <c r="N42" s="21"/>
      <c r="O42" s="24"/>
    </row>
    <row r="43" spans="2:15" ht="15.75" x14ac:dyDescent="0.25">
      <c r="B43" s="17" t="s">
        <v>78</v>
      </c>
      <c r="C43" s="38"/>
      <c r="D43" s="38"/>
      <c r="E43" s="39"/>
      <c r="F43" s="16">
        <v>32</v>
      </c>
      <c r="G43" s="13">
        <v>1460</v>
      </c>
      <c r="H43" s="14">
        <v>2240</v>
      </c>
      <c r="I43" s="33">
        <f t="shared" si="0"/>
        <v>0</v>
      </c>
      <c r="K43" s="20"/>
      <c r="L43" s="31"/>
      <c r="M43" s="32"/>
      <c r="N43" s="21"/>
      <c r="O43" s="24"/>
    </row>
    <row r="44" spans="2:15" ht="15.75" x14ac:dyDescent="0.25">
      <c r="B44" s="17" t="s">
        <v>79</v>
      </c>
      <c r="C44" s="38"/>
      <c r="D44" s="38"/>
      <c r="E44" s="39"/>
      <c r="F44" s="16">
        <v>33</v>
      </c>
      <c r="G44" s="13">
        <v>1505</v>
      </c>
      <c r="H44" s="14">
        <v>2310</v>
      </c>
      <c r="I44" s="33">
        <f t="shared" si="0"/>
        <v>0</v>
      </c>
      <c r="K44" s="20"/>
      <c r="L44" s="31"/>
      <c r="M44" s="32"/>
      <c r="N44" s="21"/>
      <c r="O44" s="24"/>
    </row>
    <row r="45" spans="2:15" ht="15.75" x14ac:dyDescent="0.25">
      <c r="B45" s="17" t="s">
        <v>80</v>
      </c>
      <c r="C45" s="38"/>
      <c r="D45" s="38"/>
      <c r="E45" s="39"/>
      <c r="F45" s="16">
        <v>34</v>
      </c>
      <c r="G45" s="13">
        <v>1550</v>
      </c>
      <c r="H45" s="14">
        <v>2380</v>
      </c>
      <c r="I45" s="33">
        <f t="shared" si="0"/>
        <v>0</v>
      </c>
      <c r="K45" s="20"/>
      <c r="L45" s="31"/>
      <c r="M45" s="32"/>
      <c r="N45" s="21"/>
      <c r="O45" s="24"/>
    </row>
    <row r="46" spans="2:15" ht="15.75" x14ac:dyDescent="0.25">
      <c r="B46" s="17" t="s">
        <v>81</v>
      </c>
      <c r="C46" s="38"/>
      <c r="D46" s="38"/>
      <c r="E46" s="39"/>
      <c r="F46" s="16">
        <v>35</v>
      </c>
      <c r="G46" s="13">
        <v>1595</v>
      </c>
      <c r="H46" s="14">
        <v>2450</v>
      </c>
      <c r="I46" s="33">
        <f t="shared" si="0"/>
        <v>0</v>
      </c>
      <c r="K46" s="20"/>
      <c r="L46" s="31"/>
      <c r="M46" s="32"/>
      <c r="N46" s="21"/>
      <c r="O46" s="24"/>
    </row>
  </sheetData>
  <mergeCells count="12">
    <mergeCell ref="C14:C46"/>
    <mergeCell ref="D14:D46"/>
    <mergeCell ref="E14:E46"/>
    <mergeCell ref="B11:I11"/>
    <mergeCell ref="B12:B13"/>
    <mergeCell ref="C12:C13"/>
    <mergeCell ref="D12:D13"/>
    <mergeCell ref="E12:E13"/>
    <mergeCell ref="F12:F13"/>
    <mergeCell ref="G12:G13"/>
    <mergeCell ref="H12:H13"/>
    <mergeCell ref="I12:I1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46"/>
  <sheetViews>
    <sheetView topLeftCell="A25" workbookViewId="0">
      <selection activeCell="C54" sqref="C54"/>
    </sheetView>
  </sheetViews>
  <sheetFormatPr defaultRowHeight="15" x14ac:dyDescent="0.25"/>
  <cols>
    <col min="1" max="1" width="5.140625" customWidth="1"/>
    <col min="2" max="2" width="24" customWidth="1"/>
    <col min="3" max="4" width="12.28515625" customWidth="1"/>
    <col min="5" max="5" width="9.85546875" customWidth="1"/>
    <col min="7" max="7" width="8.7109375" customWidth="1"/>
    <col min="8" max="8" width="21" customWidth="1"/>
    <col min="9" max="9" width="17.85546875" customWidth="1"/>
    <col min="10" max="10" width="10.42578125" customWidth="1"/>
    <col min="11" max="11" width="23.140625" customWidth="1"/>
    <col min="12" max="12" width="12.42578125" customWidth="1"/>
    <col min="13" max="13" width="9.85546875" customWidth="1"/>
    <col min="15" max="15" width="8.140625" customWidth="1"/>
  </cols>
  <sheetData>
    <row r="2" spans="2:15" ht="15.75" x14ac:dyDescent="0.25">
      <c r="B2" s="34"/>
      <c r="C2" s="36"/>
      <c r="D2" s="1" t="s">
        <v>0</v>
      </c>
      <c r="E2" s="1"/>
      <c r="F2" s="2"/>
      <c r="G2" s="2"/>
      <c r="H2" s="3"/>
    </row>
    <row r="3" spans="2:15" ht="16.5" thickBot="1" x14ac:dyDescent="0.3">
      <c r="B3" s="34"/>
      <c r="C3" s="4"/>
      <c r="D3" s="34"/>
      <c r="E3" s="34"/>
      <c r="F3" s="34"/>
      <c r="G3" s="34"/>
      <c r="H3" s="5"/>
    </row>
    <row r="4" spans="2:15" ht="16.5" thickBot="1" x14ac:dyDescent="0.3">
      <c r="B4" s="35"/>
      <c r="C4" s="4" t="s">
        <v>1</v>
      </c>
      <c r="D4" s="34"/>
      <c r="E4" s="34"/>
      <c r="F4" s="34"/>
      <c r="G4" s="6">
        <v>0</v>
      </c>
      <c r="H4" s="5"/>
      <c r="K4" s="7" t="s">
        <v>12</v>
      </c>
    </row>
    <row r="5" spans="2:15" ht="16.5" thickBot="1" x14ac:dyDescent="0.3">
      <c r="B5" s="35"/>
      <c r="C5" s="4"/>
      <c r="D5" s="34"/>
      <c r="E5" s="34"/>
      <c r="F5" s="34"/>
      <c r="G5" s="37"/>
      <c r="H5" s="5"/>
    </row>
    <row r="6" spans="2:15" ht="16.5" thickBot="1" x14ac:dyDescent="0.3">
      <c r="B6" s="35"/>
      <c r="C6" s="4" t="s">
        <v>2</v>
      </c>
      <c r="D6" s="34"/>
      <c r="E6" s="34"/>
      <c r="F6" s="34"/>
      <c r="G6" s="6">
        <v>0</v>
      </c>
      <c r="H6" s="5"/>
      <c r="K6" t="s">
        <v>3</v>
      </c>
      <c r="M6" s="8">
        <f>(G4+G6)/2-G8</f>
        <v>0</v>
      </c>
    </row>
    <row r="7" spans="2:15" ht="16.5" thickBot="1" x14ac:dyDescent="0.3">
      <c r="B7" s="35"/>
      <c r="C7" s="4"/>
      <c r="D7" s="34"/>
      <c r="E7" s="34"/>
      <c r="F7" s="34"/>
      <c r="G7" s="37"/>
      <c r="H7" s="5"/>
    </row>
    <row r="8" spans="2:15" ht="16.5" thickBot="1" x14ac:dyDescent="0.3">
      <c r="B8" s="35"/>
      <c r="C8" s="4" t="s">
        <v>4</v>
      </c>
      <c r="D8" s="34"/>
      <c r="E8" s="34"/>
      <c r="F8" s="34"/>
      <c r="G8" s="6">
        <v>0</v>
      </c>
      <c r="H8" s="5"/>
    </row>
    <row r="9" spans="2:15" ht="15.75" x14ac:dyDescent="0.25">
      <c r="B9" s="34"/>
      <c r="C9" s="9"/>
      <c r="D9" s="10"/>
      <c r="E9" s="10"/>
      <c r="F9" s="10"/>
      <c r="G9" s="11"/>
      <c r="H9" s="12"/>
    </row>
    <row r="11" spans="2:15" ht="18.75" x14ac:dyDescent="0.25">
      <c r="B11" s="40" t="s">
        <v>322</v>
      </c>
      <c r="C11" s="41"/>
      <c r="D11" s="41"/>
      <c r="E11" s="41"/>
      <c r="F11" s="41"/>
      <c r="G11" s="41"/>
      <c r="H11" s="41"/>
      <c r="I11" s="41"/>
      <c r="K11" s="28"/>
      <c r="L11" s="29"/>
      <c r="M11" s="29"/>
      <c r="N11" s="29"/>
      <c r="O11" s="29"/>
    </row>
    <row r="12" spans="2:15" ht="15.75" x14ac:dyDescent="0.25">
      <c r="B12" s="42" t="s">
        <v>5</v>
      </c>
      <c r="C12" s="44" t="s">
        <v>6</v>
      </c>
      <c r="D12" s="44" t="s">
        <v>13</v>
      </c>
      <c r="E12" s="44" t="s">
        <v>7</v>
      </c>
      <c r="F12" s="44" t="s">
        <v>8</v>
      </c>
      <c r="G12" s="46" t="s">
        <v>9</v>
      </c>
      <c r="H12" s="47" t="s">
        <v>10</v>
      </c>
      <c r="I12" s="49" t="s">
        <v>11</v>
      </c>
      <c r="K12" s="30"/>
      <c r="L12" s="26"/>
      <c r="M12" s="26"/>
      <c r="N12" s="26"/>
      <c r="O12" s="26"/>
    </row>
    <row r="13" spans="2:15" ht="15.75" x14ac:dyDescent="0.25">
      <c r="B13" s="43"/>
      <c r="C13" s="45"/>
      <c r="D13" s="45"/>
      <c r="E13" s="45"/>
      <c r="F13" s="45"/>
      <c r="G13" s="44"/>
      <c r="H13" s="48"/>
      <c r="I13" s="49"/>
      <c r="K13" s="30"/>
      <c r="L13" s="26"/>
      <c r="M13" s="26"/>
      <c r="N13" s="26"/>
      <c r="O13" s="26"/>
    </row>
    <row r="14" spans="2:15" ht="15.75" x14ac:dyDescent="0.25">
      <c r="B14" s="17" t="s">
        <v>323</v>
      </c>
      <c r="C14" s="38">
        <v>600</v>
      </c>
      <c r="D14" s="38">
        <v>676</v>
      </c>
      <c r="E14" s="39">
        <v>70</v>
      </c>
      <c r="F14" s="16">
        <v>3</v>
      </c>
      <c r="G14" s="16">
        <v>155</v>
      </c>
      <c r="H14" s="18">
        <v>243.60000000000002</v>
      </c>
      <c r="I14" s="33">
        <f>H14*POWER((($G$4+$G$6)/2-$G$8)/70,1.25)</f>
        <v>0</v>
      </c>
      <c r="J14" s="19"/>
      <c r="K14" s="20"/>
      <c r="L14" s="31"/>
      <c r="M14" s="32"/>
      <c r="N14" s="21"/>
      <c r="O14" s="21"/>
    </row>
    <row r="15" spans="2:15" ht="15.75" x14ac:dyDescent="0.25">
      <c r="B15" s="17" t="s">
        <v>324</v>
      </c>
      <c r="C15" s="38"/>
      <c r="D15" s="38"/>
      <c r="E15" s="39"/>
      <c r="F15" s="16">
        <v>4</v>
      </c>
      <c r="G15" s="16">
        <v>200</v>
      </c>
      <c r="H15" s="18">
        <v>324.8</v>
      </c>
      <c r="I15" s="33">
        <f t="shared" ref="I15:I46" si="0">H15*POWER((($G$4+$G$6)/2-$G$8)/70,1.25)</f>
        <v>0</v>
      </c>
      <c r="J15" s="19"/>
      <c r="K15" s="20"/>
      <c r="L15" s="31"/>
      <c r="M15" s="32"/>
      <c r="N15" s="21"/>
      <c r="O15" s="21"/>
    </row>
    <row r="16" spans="2:15" ht="15.75" x14ac:dyDescent="0.25">
      <c r="B16" s="17" t="s">
        <v>325</v>
      </c>
      <c r="C16" s="38"/>
      <c r="D16" s="38"/>
      <c r="E16" s="39"/>
      <c r="F16" s="16">
        <v>5</v>
      </c>
      <c r="G16" s="16">
        <v>245</v>
      </c>
      <c r="H16" s="18">
        <v>406</v>
      </c>
      <c r="I16" s="33">
        <f t="shared" si="0"/>
        <v>0</v>
      </c>
      <c r="J16" s="19"/>
      <c r="K16" s="20"/>
      <c r="L16" s="31"/>
      <c r="M16" s="32"/>
      <c r="N16" s="21"/>
      <c r="O16" s="21"/>
    </row>
    <row r="17" spans="2:15" ht="15.75" x14ac:dyDescent="0.25">
      <c r="B17" s="17" t="s">
        <v>326</v>
      </c>
      <c r="C17" s="38"/>
      <c r="D17" s="38"/>
      <c r="E17" s="39"/>
      <c r="F17" s="16">
        <v>6</v>
      </c>
      <c r="G17" s="16">
        <v>290</v>
      </c>
      <c r="H17" s="18">
        <v>487.20000000000005</v>
      </c>
      <c r="I17" s="33">
        <f t="shared" si="0"/>
        <v>0</v>
      </c>
      <c r="J17" s="19"/>
      <c r="K17" s="20"/>
      <c r="L17" s="31"/>
      <c r="M17" s="32"/>
      <c r="N17" s="21"/>
      <c r="O17" s="21"/>
    </row>
    <row r="18" spans="2:15" ht="15.75" x14ac:dyDescent="0.25">
      <c r="B18" s="17" t="s">
        <v>327</v>
      </c>
      <c r="C18" s="38"/>
      <c r="D18" s="38"/>
      <c r="E18" s="39"/>
      <c r="F18" s="16">
        <v>7</v>
      </c>
      <c r="G18" s="13">
        <v>335</v>
      </c>
      <c r="H18" s="14">
        <v>568.4</v>
      </c>
      <c r="I18" s="33">
        <f t="shared" si="0"/>
        <v>0</v>
      </c>
      <c r="K18" s="20"/>
      <c r="L18" s="31"/>
      <c r="M18" s="32"/>
      <c r="N18" s="21"/>
      <c r="O18" s="24"/>
    </row>
    <row r="19" spans="2:15" ht="15.75" x14ac:dyDescent="0.25">
      <c r="B19" s="17" t="s">
        <v>328</v>
      </c>
      <c r="C19" s="38"/>
      <c r="D19" s="38"/>
      <c r="E19" s="39"/>
      <c r="F19" s="16">
        <v>8</v>
      </c>
      <c r="G19" s="13">
        <v>380</v>
      </c>
      <c r="H19" s="14">
        <v>649.6</v>
      </c>
      <c r="I19" s="33">
        <f t="shared" si="0"/>
        <v>0</v>
      </c>
      <c r="K19" s="20"/>
      <c r="L19" s="31"/>
      <c r="M19" s="32"/>
      <c r="N19" s="21"/>
      <c r="O19" s="24"/>
    </row>
    <row r="20" spans="2:15" ht="15.75" x14ac:dyDescent="0.25">
      <c r="B20" s="17" t="s">
        <v>329</v>
      </c>
      <c r="C20" s="38"/>
      <c r="D20" s="38"/>
      <c r="E20" s="39"/>
      <c r="F20" s="16">
        <v>9</v>
      </c>
      <c r="G20" s="13">
        <v>425</v>
      </c>
      <c r="H20" s="14">
        <v>730.80000000000007</v>
      </c>
      <c r="I20" s="33">
        <f t="shared" si="0"/>
        <v>0</v>
      </c>
      <c r="K20" s="20"/>
      <c r="L20" s="31"/>
      <c r="M20" s="32"/>
      <c r="N20" s="21"/>
      <c r="O20" s="24"/>
    </row>
    <row r="21" spans="2:15" ht="15.75" x14ac:dyDescent="0.25">
      <c r="B21" s="17" t="s">
        <v>330</v>
      </c>
      <c r="C21" s="38"/>
      <c r="D21" s="38"/>
      <c r="E21" s="39"/>
      <c r="F21" s="16">
        <v>10</v>
      </c>
      <c r="G21" s="13">
        <v>470</v>
      </c>
      <c r="H21" s="14">
        <v>812</v>
      </c>
      <c r="I21" s="33">
        <f t="shared" si="0"/>
        <v>0</v>
      </c>
      <c r="K21" s="20"/>
      <c r="L21" s="31"/>
      <c r="M21" s="32"/>
      <c r="N21" s="21"/>
      <c r="O21" s="24"/>
    </row>
    <row r="22" spans="2:15" ht="15.75" x14ac:dyDescent="0.25">
      <c r="B22" s="17" t="s">
        <v>331</v>
      </c>
      <c r="C22" s="38"/>
      <c r="D22" s="38"/>
      <c r="E22" s="39"/>
      <c r="F22" s="16">
        <v>11</v>
      </c>
      <c r="G22" s="13">
        <v>515</v>
      </c>
      <c r="H22" s="14">
        <v>893.2</v>
      </c>
      <c r="I22" s="33">
        <f t="shared" si="0"/>
        <v>0</v>
      </c>
      <c r="J22" s="15"/>
      <c r="K22" s="20"/>
      <c r="L22" s="31"/>
      <c r="M22" s="32"/>
      <c r="N22" s="21"/>
      <c r="O22" s="24"/>
    </row>
    <row r="23" spans="2:15" ht="15.75" x14ac:dyDescent="0.25">
      <c r="B23" s="17" t="s">
        <v>332</v>
      </c>
      <c r="C23" s="38"/>
      <c r="D23" s="38"/>
      <c r="E23" s="39"/>
      <c r="F23" s="16">
        <v>12</v>
      </c>
      <c r="G23" s="13">
        <v>560</v>
      </c>
      <c r="H23" s="14">
        <v>974.40000000000009</v>
      </c>
      <c r="I23" s="33">
        <f t="shared" si="0"/>
        <v>0</v>
      </c>
      <c r="K23" s="20"/>
      <c r="L23" s="31"/>
      <c r="M23" s="32"/>
      <c r="N23" s="21"/>
      <c r="O23" s="24"/>
    </row>
    <row r="24" spans="2:15" ht="15.75" x14ac:dyDescent="0.25">
      <c r="B24" s="17" t="s">
        <v>333</v>
      </c>
      <c r="C24" s="38"/>
      <c r="D24" s="38"/>
      <c r="E24" s="39"/>
      <c r="F24" s="16">
        <v>13</v>
      </c>
      <c r="G24" s="13">
        <v>605</v>
      </c>
      <c r="H24" s="14">
        <v>1055.6000000000001</v>
      </c>
      <c r="I24" s="33">
        <f t="shared" si="0"/>
        <v>0</v>
      </c>
      <c r="K24" s="20"/>
      <c r="L24" s="31"/>
      <c r="M24" s="32"/>
      <c r="N24" s="21"/>
      <c r="O24" s="24"/>
    </row>
    <row r="25" spans="2:15" ht="15.75" x14ac:dyDescent="0.25">
      <c r="B25" s="17" t="s">
        <v>334</v>
      </c>
      <c r="C25" s="38"/>
      <c r="D25" s="38"/>
      <c r="E25" s="39"/>
      <c r="F25" s="16">
        <v>14</v>
      </c>
      <c r="G25" s="13">
        <v>650</v>
      </c>
      <c r="H25" s="14">
        <v>1136.8</v>
      </c>
      <c r="I25" s="33">
        <f t="shared" si="0"/>
        <v>0</v>
      </c>
      <c r="K25" s="20"/>
      <c r="L25" s="31"/>
      <c r="M25" s="32"/>
      <c r="N25" s="21"/>
      <c r="O25" s="24"/>
    </row>
    <row r="26" spans="2:15" ht="15.75" x14ac:dyDescent="0.25">
      <c r="B26" s="17" t="s">
        <v>335</v>
      </c>
      <c r="C26" s="38"/>
      <c r="D26" s="38"/>
      <c r="E26" s="39"/>
      <c r="F26" s="16">
        <v>15</v>
      </c>
      <c r="G26" s="13">
        <v>695</v>
      </c>
      <c r="H26" s="14">
        <v>1218</v>
      </c>
      <c r="I26" s="33">
        <f t="shared" si="0"/>
        <v>0</v>
      </c>
      <c r="K26" s="20"/>
      <c r="L26" s="31"/>
      <c r="M26" s="32"/>
      <c r="N26" s="21"/>
      <c r="O26" s="24"/>
    </row>
    <row r="27" spans="2:15" ht="15.75" x14ac:dyDescent="0.25">
      <c r="B27" s="17" t="s">
        <v>336</v>
      </c>
      <c r="C27" s="38"/>
      <c r="D27" s="38"/>
      <c r="E27" s="39"/>
      <c r="F27" s="16">
        <v>16</v>
      </c>
      <c r="G27" s="13">
        <v>740</v>
      </c>
      <c r="H27" s="14">
        <v>1299.2</v>
      </c>
      <c r="I27" s="33">
        <f t="shared" si="0"/>
        <v>0</v>
      </c>
      <c r="K27" s="20"/>
      <c r="L27" s="31"/>
      <c r="M27" s="32"/>
      <c r="N27" s="21"/>
      <c r="O27" s="24"/>
    </row>
    <row r="28" spans="2:15" ht="15.75" x14ac:dyDescent="0.25">
      <c r="B28" s="17" t="s">
        <v>337</v>
      </c>
      <c r="C28" s="38"/>
      <c r="D28" s="38"/>
      <c r="E28" s="39"/>
      <c r="F28" s="16">
        <v>17</v>
      </c>
      <c r="G28" s="13">
        <v>785</v>
      </c>
      <c r="H28" s="14">
        <v>1380.4</v>
      </c>
      <c r="I28" s="33">
        <f t="shared" si="0"/>
        <v>0</v>
      </c>
      <c r="K28" s="20"/>
      <c r="L28" s="31"/>
      <c r="M28" s="32"/>
      <c r="N28" s="21"/>
      <c r="O28" s="24"/>
    </row>
    <row r="29" spans="2:15" ht="15.75" x14ac:dyDescent="0.25">
      <c r="B29" s="17" t="s">
        <v>338</v>
      </c>
      <c r="C29" s="38"/>
      <c r="D29" s="38"/>
      <c r="E29" s="39"/>
      <c r="F29" s="16">
        <v>18</v>
      </c>
      <c r="G29" s="13">
        <v>830</v>
      </c>
      <c r="H29" s="14">
        <v>1461.6000000000001</v>
      </c>
      <c r="I29" s="33">
        <f t="shared" si="0"/>
        <v>0</v>
      </c>
      <c r="K29" s="20"/>
      <c r="L29" s="31"/>
      <c r="M29" s="32"/>
      <c r="N29" s="21"/>
      <c r="O29" s="24"/>
    </row>
    <row r="30" spans="2:15" ht="15.75" x14ac:dyDescent="0.25">
      <c r="B30" s="17" t="s">
        <v>339</v>
      </c>
      <c r="C30" s="38"/>
      <c r="D30" s="38"/>
      <c r="E30" s="39"/>
      <c r="F30" s="16">
        <v>19</v>
      </c>
      <c r="G30" s="13">
        <v>875</v>
      </c>
      <c r="H30" s="14">
        <v>1542.8</v>
      </c>
      <c r="I30" s="33">
        <f t="shared" si="0"/>
        <v>0</v>
      </c>
      <c r="K30" s="20"/>
      <c r="L30" s="31"/>
      <c r="M30" s="32"/>
      <c r="N30" s="21"/>
      <c r="O30" s="24"/>
    </row>
    <row r="31" spans="2:15" ht="15.75" x14ac:dyDescent="0.25">
      <c r="B31" s="17" t="s">
        <v>340</v>
      </c>
      <c r="C31" s="38"/>
      <c r="D31" s="38"/>
      <c r="E31" s="39"/>
      <c r="F31" s="16">
        <v>20</v>
      </c>
      <c r="G31" s="13">
        <v>920</v>
      </c>
      <c r="H31" s="14">
        <v>1624</v>
      </c>
      <c r="I31" s="33">
        <f t="shared" si="0"/>
        <v>0</v>
      </c>
      <c r="K31" s="20"/>
      <c r="L31" s="31"/>
      <c r="M31" s="32"/>
      <c r="N31" s="21"/>
      <c r="O31" s="24"/>
    </row>
    <row r="32" spans="2:15" ht="15.75" x14ac:dyDescent="0.25">
      <c r="B32" s="17" t="s">
        <v>341</v>
      </c>
      <c r="C32" s="38"/>
      <c r="D32" s="38"/>
      <c r="E32" s="39"/>
      <c r="F32" s="16">
        <v>21</v>
      </c>
      <c r="G32" s="13">
        <v>965</v>
      </c>
      <c r="H32" s="14">
        <v>1705.2</v>
      </c>
      <c r="I32" s="33">
        <f t="shared" si="0"/>
        <v>0</v>
      </c>
      <c r="K32" s="20"/>
      <c r="L32" s="31"/>
      <c r="M32" s="32"/>
      <c r="N32" s="21"/>
      <c r="O32" s="24"/>
    </row>
    <row r="33" spans="2:15" ht="15.75" x14ac:dyDescent="0.25">
      <c r="B33" s="17" t="s">
        <v>342</v>
      </c>
      <c r="C33" s="38"/>
      <c r="D33" s="38"/>
      <c r="E33" s="39"/>
      <c r="F33" s="16">
        <v>22</v>
      </c>
      <c r="G33" s="13">
        <v>1010</v>
      </c>
      <c r="H33" s="14">
        <v>1786.4</v>
      </c>
      <c r="I33" s="33">
        <f t="shared" si="0"/>
        <v>0</v>
      </c>
      <c r="K33" s="20"/>
      <c r="L33" s="31"/>
      <c r="M33" s="32"/>
      <c r="N33" s="21"/>
      <c r="O33" s="24"/>
    </row>
    <row r="34" spans="2:15" ht="15.75" x14ac:dyDescent="0.25">
      <c r="B34" s="17" t="s">
        <v>343</v>
      </c>
      <c r="C34" s="38"/>
      <c r="D34" s="38"/>
      <c r="E34" s="39"/>
      <c r="F34" s="16">
        <v>23</v>
      </c>
      <c r="G34" s="13">
        <v>1055</v>
      </c>
      <c r="H34" s="14">
        <v>1867.6000000000001</v>
      </c>
      <c r="I34" s="33">
        <f t="shared" si="0"/>
        <v>0</v>
      </c>
      <c r="K34" s="20"/>
      <c r="L34" s="31"/>
      <c r="M34" s="32"/>
      <c r="N34" s="21"/>
      <c r="O34" s="24"/>
    </row>
    <row r="35" spans="2:15" ht="15.75" x14ac:dyDescent="0.25">
      <c r="B35" s="17" t="s">
        <v>344</v>
      </c>
      <c r="C35" s="38"/>
      <c r="D35" s="38"/>
      <c r="E35" s="39"/>
      <c r="F35" s="16">
        <v>24</v>
      </c>
      <c r="G35" s="13">
        <v>1100</v>
      </c>
      <c r="H35" s="14">
        <v>1948.8000000000002</v>
      </c>
      <c r="I35" s="33">
        <f t="shared" si="0"/>
        <v>0</v>
      </c>
      <c r="K35" s="20"/>
      <c r="L35" s="31"/>
      <c r="M35" s="32"/>
      <c r="N35" s="21"/>
      <c r="O35" s="24"/>
    </row>
    <row r="36" spans="2:15" ht="15.75" x14ac:dyDescent="0.25">
      <c r="B36" s="17" t="s">
        <v>345</v>
      </c>
      <c r="C36" s="38"/>
      <c r="D36" s="38"/>
      <c r="E36" s="39"/>
      <c r="F36" s="16">
        <v>25</v>
      </c>
      <c r="G36" s="13">
        <v>1145</v>
      </c>
      <c r="H36" s="14">
        <v>2030</v>
      </c>
      <c r="I36" s="33">
        <f t="shared" si="0"/>
        <v>0</v>
      </c>
      <c r="K36" s="20"/>
      <c r="L36" s="31"/>
      <c r="M36" s="32"/>
      <c r="N36" s="21"/>
      <c r="O36" s="24"/>
    </row>
    <row r="37" spans="2:15" ht="15.75" x14ac:dyDescent="0.25">
      <c r="B37" s="17" t="s">
        <v>346</v>
      </c>
      <c r="C37" s="38"/>
      <c r="D37" s="38"/>
      <c r="E37" s="39"/>
      <c r="F37" s="16">
        <v>26</v>
      </c>
      <c r="G37" s="13">
        <v>1190</v>
      </c>
      <c r="H37" s="14">
        <v>2111.2000000000003</v>
      </c>
      <c r="I37" s="33">
        <f t="shared" si="0"/>
        <v>0</v>
      </c>
      <c r="K37" s="20"/>
      <c r="L37" s="31"/>
      <c r="M37" s="32"/>
      <c r="N37" s="21"/>
      <c r="O37" s="24"/>
    </row>
    <row r="38" spans="2:15" ht="15.75" x14ac:dyDescent="0.25">
      <c r="B38" s="17" t="s">
        <v>347</v>
      </c>
      <c r="C38" s="38"/>
      <c r="D38" s="38"/>
      <c r="E38" s="39"/>
      <c r="F38" s="16">
        <v>27</v>
      </c>
      <c r="G38" s="13">
        <v>1235</v>
      </c>
      <c r="H38" s="14">
        <v>2192.4</v>
      </c>
      <c r="I38" s="33">
        <f t="shared" si="0"/>
        <v>0</v>
      </c>
      <c r="K38" s="20"/>
      <c r="L38" s="31"/>
      <c r="M38" s="32"/>
      <c r="N38" s="21"/>
      <c r="O38" s="24"/>
    </row>
    <row r="39" spans="2:15" ht="15.75" x14ac:dyDescent="0.25">
      <c r="B39" s="17" t="s">
        <v>348</v>
      </c>
      <c r="C39" s="38"/>
      <c r="D39" s="38"/>
      <c r="E39" s="39"/>
      <c r="F39" s="16">
        <v>28</v>
      </c>
      <c r="G39" s="13">
        <v>1280</v>
      </c>
      <c r="H39" s="14">
        <v>2273.6</v>
      </c>
      <c r="I39" s="33">
        <f t="shared" si="0"/>
        <v>0</v>
      </c>
      <c r="K39" s="20"/>
      <c r="L39" s="31"/>
      <c r="M39" s="32"/>
      <c r="N39" s="21"/>
      <c r="O39" s="24"/>
    </row>
    <row r="40" spans="2:15" ht="15.75" x14ac:dyDescent="0.25">
      <c r="B40" s="17" t="s">
        <v>349</v>
      </c>
      <c r="C40" s="38"/>
      <c r="D40" s="38"/>
      <c r="E40" s="39"/>
      <c r="F40" s="16">
        <v>29</v>
      </c>
      <c r="G40" s="13">
        <v>1325</v>
      </c>
      <c r="H40" s="14">
        <v>2354.8000000000002</v>
      </c>
      <c r="I40" s="33">
        <f t="shared" si="0"/>
        <v>0</v>
      </c>
      <c r="K40" s="20"/>
      <c r="L40" s="31"/>
      <c r="M40" s="32"/>
      <c r="N40" s="21"/>
      <c r="O40" s="24"/>
    </row>
    <row r="41" spans="2:15" ht="15.75" x14ac:dyDescent="0.25">
      <c r="B41" s="17" t="s">
        <v>350</v>
      </c>
      <c r="C41" s="38"/>
      <c r="D41" s="38"/>
      <c r="E41" s="39"/>
      <c r="F41" s="16">
        <v>30</v>
      </c>
      <c r="G41" s="13">
        <v>1370</v>
      </c>
      <c r="H41" s="14">
        <v>2436</v>
      </c>
      <c r="I41" s="33">
        <f t="shared" si="0"/>
        <v>0</v>
      </c>
      <c r="K41" s="20"/>
      <c r="L41" s="31"/>
      <c r="M41" s="32"/>
      <c r="N41" s="21"/>
      <c r="O41" s="24"/>
    </row>
    <row r="42" spans="2:15" ht="15.75" x14ac:dyDescent="0.25">
      <c r="B42" s="17" t="s">
        <v>351</v>
      </c>
      <c r="C42" s="38"/>
      <c r="D42" s="38"/>
      <c r="E42" s="39"/>
      <c r="F42" s="16">
        <v>31</v>
      </c>
      <c r="G42" s="13">
        <v>1415</v>
      </c>
      <c r="H42" s="14">
        <v>2517.2000000000003</v>
      </c>
      <c r="I42" s="33">
        <f t="shared" si="0"/>
        <v>0</v>
      </c>
      <c r="K42" s="20"/>
      <c r="L42" s="31"/>
      <c r="M42" s="32"/>
      <c r="N42" s="21"/>
      <c r="O42" s="24"/>
    </row>
    <row r="43" spans="2:15" ht="15.75" x14ac:dyDescent="0.25">
      <c r="B43" s="17" t="s">
        <v>352</v>
      </c>
      <c r="C43" s="38"/>
      <c r="D43" s="38"/>
      <c r="E43" s="39"/>
      <c r="F43" s="16">
        <v>32</v>
      </c>
      <c r="G43" s="13">
        <v>1460</v>
      </c>
      <c r="H43" s="14">
        <v>2598.4</v>
      </c>
      <c r="I43" s="33">
        <f t="shared" si="0"/>
        <v>0</v>
      </c>
      <c r="K43" s="20"/>
      <c r="L43" s="31"/>
      <c r="M43" s="32"/>
      <c r="N43" s="21"/>
      <c r="O43" s="24"/>
    </row>
    <row r="44" spans="2:15" ht="15.75" x14ac:dyDescent="0.25">
      <c r="B44" s="17" t="s">
        <v>353</v>
      </c>
      <c r="C44" s="38"/>
      <c r="D44" s="38"/>
      <c r="E44" s="39"/>
      <c r="F44" s="16">
        <v>33</v>
      </c>
      <c r="G44" s="13">
        <v>1505</v>
      </c>
      <c r="H44" s="14">
        <v>2679.6</v>
      </c>
      <c r="I44" s="33">
        <f t="shared" si="0"/>
        <v>0</v>
      </c>
      <c r="K44" s="20"/>
      <c r="L44" s="31"/>
      <c r="M44" s="32"/>
      <c r="N44" s="21"/>
      <c r="O44" s="24"/>
    </row>
    <row r="45" spans="2:15" ht="15.75" x14ac:dyDescent="0.25">
      <c r="B45" s="17" t="s">
        <v>354</v>
      </c>
      <c r="C45" s="38"/>
      <c r="D45" s="38"/>
      <c r="E45" s="39"/>
      <c r="F45" s="16">
        <v>34</v>
      </c>
      <c r="G45" s="13">
        <v>1550</v>
      </c>
      <c r="H45" s="14">
        <v>2760.8</v>
      </c>
      <c r="I45" s="33">
        <f t="shared" si="0"/>
        <v>0</v>
      </c>
      <c r="K45" s="20"/>
      <c r="L45" s="31"/>
      <c r="M45" s="32"/>
      <c r="N45" s="21"/>
      <c r="O45" s="24"/>
    </row>
    <row r="46" spans="2:15" ht="15.75" x14ac:dyDescent="0.25">
      <c r="B46" s="17" t="s">
        <v>355</v>
      </c>
      <c r="C46" s="38"/>
      <c r="D46" s="38"/>
      <c r="E46" s="39"/>
      <c r="F46" s="16">
        <v>35</v>
      </c>
      <c r="G46" s="13">
        <v>1595</v>
      </c>
      <c r="H46" s="14">
        <v>2842</v>
      </c>
      <c r="I46" s="33">
        <f t="shared" si="0"/>
        <v>0</v>
      </c>
      <c r="K46" s="20"/>
      <c r="L46" s="31"/>
      <c r="M46" s="32"/>
      <c r="N46" s="21"/>
      <c r="O46" s="24"/>
    </row>
  </sheetData>
  <mergeCells count="12">
    <mergeCell ref="C14:C46"/>
    <mergeCell ref="D14:D46"/>
    <mergeCell ref="E14:E46"/>
    <mergeCell ref="B11:I11"/>
    <mergeCell ref="B12:B13"/>
    <mergeCell ref="C12:C13"/>
    <mergeCell ref="D12:D13"/>
    <mergeCell ref="E12:E13"/>
    <mergeCell ref="F12:F13"/>
    <mergeCell ref="G12:G13"/>
    <mergeCell ref="H12:H13"/>
    <mergeCell ref="I12:I13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46"/>
  <sheetViews>
    <sheetView topLeftCell="A22" workbookViewId="0">
      <selection activeCell="K47" sqref="K47"/>
    </sheetView>
  </sheetViews>
  <sheetFormatPr defaultRowHeight="15" x14ac:dyDescent="0.25"/>
  <cols>
    <col min="1" max="1" width="5.140625" customWidth="1"/>
    <col min="2" max="2" width="24" customWidth="1"/>
    <col min="3" max="4" width="12.28515625" customWidth="1"/>
    <col min="5" max="5" width="9.85546875" customWidth="1"/>
    <col min="7" max="7" width="8.7109375" customWidth="1"/>
    <col min="8" max="8" width="21" customWidth="1"/>
    <col min="9" max="9" width="17.85546875" customWidth="1"/>
    <col min="10" max="10" width="10.42578125" customWidth="1"/>
    <col min="11" max="11" width="23.140625" customWidth="1"/>
    <col min="12" max="12" width="12.42578125" customWidth="1"/>
    <col min="13" max="13" width="9.85546875" customWidth="1"/>
    <col min="15" max="15" width="8.140625" customWidth="1"/>
  </cols>
  <sheetData>
    <row r="2" spans="2:15" ht="15.75" x14ac:dyDescent="0.25">
      <c r="B2" s="34"/>
      <c r="C2" s="36"/>
      <c r="D2" s="1" t="s">
        <v>0</v>
      </c>
      <c r="E2" s="1"/>
      <c r="F2" s="2"/>
      <c r="G2" s="2"/>
      <c r="H2" s="3"/>
    </row>
    <row r="3" spans="2:15" ht="16.5" thickBot="1" x14ac:dyDescent="0.3">
      <c r="B3" s="34"/>
      <c r="C3" s="4"/>
      <c r="D3" s="34"/>
      <c r="E3" s="34"/>
      <c r="F3" s="34"/>
      <c r="G3" s="34"/>
      <c r="H3" s="5"/>
    </row>
    <row r="4" spans="2:15" ht="16.5" thickBot="1" x14ac:dyDescent="0.3">
      <c r="B4" s="35"/>
      <c r="C4" s="4" t="s">
        <v>1</v>
      </c>
      <c r="D4" s="34"/>
      <c r="E4" s="34"/>
      <c r="F4" s="34"/>
      <c r="G4" s="6">
        <v>0</v>
      </c>
      <c r="H4" s="5"/>
      <c r="K4" s="7" t="s">
        <v>12</v>
      </c>
    </row>
    <row r="5" spans="2:15" ht="16.5" thickBot="1" x14ac:dyDescent="0.3">
      <c r="B5" s="35"/>
      <c r="C5" s="4"/>
      <c r="D5" s="34"/>
      <c r="E5" s="34"/>
      <c r="F5" s="34"/>
      <c r="G5" s="37"/>
      <c r="H5" s="5"/>
    </row>
    <row r="6" spans="2:15" ht="16.5" thickBot="1" x14ac:dyDescent="0.3">
      <c r="B6" s="35"/>
      <c r="C6" s="4" t="s">
        <v>2</v>
      </c>
      <c r="D6" s="34"/>
      <c r="E6" s="34"/>
      <c r="F6" s="34"/>
      <c r="G6" s="6">
        <v>0</v>
      </c>
      <c r="H6" s="5"/>
      <c r="K6" t="s">
        <v>3</v>
      </c>
      <c r="M6" s="8">
        <f>(G4+G6)/2-G8</f>
        <v>0</v>
      </c>
    </row>
    <row r="7" spans="2:15" ht="16.5" thickBot="1" x14ac:dyDescent="0.3">
      <c r="B7" s="35"/>
      <c r="C7" s="4"/>
      <c r="D7" s="34"/>
      <c r="E7" s="34"/>
      <c r="F7" s="34"/>
      <c r="G7" s="37"/>
      <c r="H7" s="5"/>
    </row>
    <row r="8" spans="2:15" ht="16.5" thickBot="1" x14ac:dyDescent="0.3">
      <c r="B8" s="35"/>
      <c r="C8" s="4" t="s">
        <v>4</v>
      </c>
      <c r="D8" s="34"/>
      <c r="E8" s="34"/>
      <c r="F8" s="34"/>
      <c r="G8" s="6">
        <v>0</v>
      </c>
      <c r="H8" s="5"/>
    </row>
    <row r="9" spans="2:15" ht="15.75" x14ac:dyDescent="0.25">
      <c r="B9" s="34"/>
      <c r="C9" s="9"/>
      <c r="D9" s="10"/>
      <c r="E9" s="10"/>
      <c r="F9" s="10"/>
      <c r="G9" s="11"/>
      <c r="H9" s="12"/>
    </row>
    <row r="11" spans="2:15" ht="18.75" x14ac:dyDescent="0.25">
      <c r="B11" s="40" t="s">
        <v>82</v>
      </c>
      <c r="C11" s="41"/>
      <c r="D11" s="41"/>
      <c r="E11" s="41"/>
      <c r="F11" s="41"/>
      <c r="G11" s="41"/>
      <c r="H11" s="41"/>
      <c r="I11" s="41"/>
      <c r="K11" s="28"/>
      <c r="L11" s="29"/>
      <c r="M11" s="29"/>
      <c r="N11" s="29"/>
      <c r="O11" s="29"/>
    </row>
    <row r="12" spans="2:15" ht="15.75" x14ac:dyDescent="0.25">
      <c r="B12" s="42" t="s">
        <v>5</v>
      </c>
      <c r="C12" s="44" t="s">
        <v>6</v>
      </c>
      <c r="D12" s="44" t="s">
        <v>13</v>
      </c>
      <c r="E12" s="44" t="s">
        <v>7</v>
      </c>
      <c r="F12" s="44" t="s">
        <v>8</v>
      </c>
      <c r="G12" s="46" t="s">
        <v>9</v>
      </c>
      <c r="H12" s="47" t="s">
        <v>10</v>
      </c>
      <c r="I12" s="49" t="s">
        <v>11</v>
      </c>
      <c r="K12" s="30"/>
      <c r="L12" s="26"/>
      <c r="M12" s="26"/>
      <c r="N12" s="26"/>
      <c r="O12" s="26"/>
    </row>
    <row r="13" spans="2:15" ht="15.75" x14ac:dyDescent="0.25">
      <c r="B13" s="43"/>
      <c r="C13" s="45"/>
      <c r="D13" s="45"/>
      <c r="E13" s="45"/>
      <c r="F13" s="45"/>
      <c r="G13" s="44"/>
      <c r="H13" s="48"/>
      <c r="I13" s="49"/>
      <c r="K13" s="30"/>
      <c r="L13" s="26"/>
      <c r="M13" s="26"/>
      <c r="N13" s="26"/>
      <c r="O13" s="26"/>
    </row>
    <row r="14" spans="2:15" ht="15.75" x14ac:dyDescent="0.25">
      <c r="B14" s="17" t="s">
        <v>83</v>
      </c>
      <c r="C14" s="50">
        <v>750</v>
      </c>
      <c r="D14" s="50">
        <v>826</v>
      </c>
      <c r="E14" s="52">
        <v>70</v>
      </c>
      <c r="F14" s="16">
        <v>3</v>
      </c>
      <c r="G14" s="16">
        <v>155</v>
      </c>
      <c r="H14" s="18">
        <v>294</v>
      </c>
      <c r="I14" s="33">
        <f>H14*POWER((($G$4+$G$6)/2-$G$8)/70,1.26)</f>
        <v>0</v>
      </c>
      <c r="J14" s="19"/>
      <c r="K14" s="20"/>
      <c r="L14" s="31"/>
      <c r="M14" s="32"/>
      <c r="N14" s="21"/>
      <c r="O14" s="21"/>
    </row>
    <row r="15" spans="2:15" ht="15.75" x14ac:dyDescent="0.25">
      <c r="B15" s="17" t="s">
        <v>84</v>
      </c>
      <c r="C15" s="51"/>
      <c r="D15" s="51"/>
      <c r="E15" s="53"/>
      <c r="F15" s="16">
        <v>4</v>
      </c>
      <c r="G15" s="16">
        <v>200</v>
      </c>
      <c r="H15" s="18">
        <v>392</v>
      </c>
      <c r="I15" s="33">
        <f t="shared" ref="I15:I46" si="0">H15*POWER((($G$4+$G$6)/2-$G$8)/70,1.26)</f>
        <v>0</v>
      </c>
      <c r="J15" s="19"/>
      <c r="K15" s="20"/>
      <c r="L15" s="31"/>
      <c r="M15" s="32"/>
      <c r="N15" s="21"/>
      <c r="O15" s="21"/>
    </row>
    <row r="16" spans="2:15" ht="15.75" x14ac:dyDescent="0.25">
      <c r="B16" s="17" t="s">
        <v>85</v>
      </c>
      <c r="C16" s="51"/>
      <c r="D16" s="51"/>
      <c r="E16" s="53"/>
      <c r="F16" s="16">
        <v>5</v>
      </c>
      <c r="G16" s="16">
        <v>245</v>
      </c>
      <c r="H16" s="18">
        <v>490</v>
      </c>
      <c r="I16" s="33">
        <f t="shared" si="0"/>
        <v>0</v>
      </c>
      <c r="J16" s="19"/>
      <c r="K16" s="20"/>
      <c r="L16" s="31"/>
      <c r="M16" s="32"/>
      <c r="N16" s="21"/>
      <c r="O16" s="21"/>
    </row>
    <row r="17" spans="2:15" ht="15.75" x14ac:dyDescent="0.25">
      <c r="B17" s="17" t="s">
        <v>86</v>
      </c>
      <c r="C17" s="51"/>
      <c r="D17" s="51"/>
      <c r="E17" s="53"/>
      <c r="F17" s="16">
        <v>6</v>
      </c>
      <c r="G17" s="16">
        <v>290</v>
      </c>
      <c r="H17" s="18">
        <v>588</v>
      </c>
      <c r="I17" s="33">
        <f t="shared" si="0"/>
        <v>0</v>
      </c>
      <c r="J17" s="19"/>
      <c r="K17" s="20"/>
      <c r="L17" s="31"/>
      <c r="M17" s="32"/>
      <c r="N17" s="21"/>
      <c r="O17" s="21"/>
    </row>
    <row r="18" spans="2:15" ht="15.75" x14ac:dyDescent="0.25">
      <c r="B18" s="17" t="s">
        <v>87</v>
      </c>
      <c r="C18" s="51"/>
      <c r="D18" s="51"/>
      <c r="E18" s="53"/>
      <c r="F18" s="16">
        <v>7</v>
      </c>
      <c r="G18" s="13">
        <v>335</v>
      </c>
      <c r="H18" s="14">
        <v>686</v>
      </c>
      <c r="I18" s="33">
        <f t="shared" si="0"/>
        <v>0</v>
      </c>
      <c r="K18" s="20"/>
      <c r="L18" s="31"/>
      <c r="M18" s="32"/>
      <c r="N18" s="21"/>
      <c r="O18" s="24"/>
    </row>
    <row r="19" spans="2:15" ht="15.75" x14ac:dyDescent="0.25">
      <c r="B19" s="17" t="s">
        <v>88</v>
      </c>
      <c r="C19" s="51"/>
      <c r="D19" s="51"/>
      <c r="E19" s="53"/>
      <c r="F19" s="16">
        <v>8</v>
      </c>
      <c r="G19" s="13">
        <v>380</v>
      </c>
      <c r="H19" s="14">
        <v>784</v>
      </c>
      <c r="I19" s="33">
        <f t="shared" si="0"/>
        <v>0</v>
      </c>
      <c r="K19" s="20"/>
      <c r="L19" s="31"/>
      <c r="M19" s="32"/>
      <c r="N19" s="21"/>
      <c r="O19" s="24"/>
    </row>
    <row r="20" spans="2:15" ht="15.75" x14ac:dyDescent="0.25">
      <c r="B20" s="17" t="s">
        <v>89</v>
      </c>
      <c r="C20" s="51"/>
      <c r="D20" s="51"/>
      <c r="E20" s="53"/>
      <c r="F20" s="16">
        <v>9</v>
      </c>
      <c r="G20" s="13">
        <v>425</v>
      </c>
      <c r="H20" s="14">
        <v>882</v>
      </c>
      <c r="I20" s="33">
        <f t="shared" si="0"/>
        <v>0</v>
      </c>
      <c r="K20" s="20"/>
      <c r="L20" s="31"/>
      <c r="M20" s="32"/>
      <c r="N20" s="21"/>
      <c r="O20" s="24"/>
    </row>
    <row r="21" spans="2:15" ht="15.75" x14ac:dyDescent="0.25">
      <c r="B21" s="17" t="s">
        <v>90</v>
      </c>
      <c r="C21" s="51"/>
      <c r="D21" s="51"/>
      <c r="E21" s="53"/>
      <c r="F21" s="16">
        <v>10</v>
      </c>
      <c r="G21" s="13">
        <v>470</v>
      </c>
      <c r="H21" s="14">
        <v>980</v>
      </c>
      <c r="I21" s="33">
        <f t="shared" si="0"/>
        <v>0</v>
      </c>
      <c r="K21" s="20"/>
      <c r="L21" s="31"/>
      <c r="M21" s="32"/>
      <c r="N21" s="21"/>
      <c r="O21" s="24"/>
    </row>
    <row r="22" spans="2:15" ht="15.75" x14ac:dyDescent="0.25">
      <c r="B22" s="17" t="s">
        <v>91</v>
      </c>
      <c r="C22" s="51"/>
      <c r="D22" s="51"/>
      <c r="E22" s="53"/>
      <c r="F22" s="16">
        <v>11</v>
      </c>
      <c r="G22" s="13">
        <v>515</v>
      </c>
      <c r="H22" s="14">
        <v>1078</v>
      </c>
      <c r="I22" s="33">
        <f t="shared" si="0"/>
        <v>0</v>
      </c>
      <c r="J22" s="15"/>
      <c r="K22" s="20"/>
      <c r="L22" s="31"/>
      <c r="M22" s="32"/>
      <c r="N22" s="21"/>
      <c r="O22" s="24"/>
    </row>
    <row r="23" spans="2:15" ht="15.75" x14ac:dyDescent="0.25">
      <c r="B23" s="17" t="s">
        <v>92</v>
      </c>
      <c r="C23" s="51"/>
      <c r="D23" s="51"/>
      <c r="E23" s="53"/>
      <c r="F23" s="16">
        <v>12</v>
      </c>
      <c r="G23" s="13">
        <v>560</v>
      </c>
      <c r="H23" s="14">
        <v>1176</v>
      </c>
      <c r="I23" s="33">
        <f t="shared" si="0"/>
        <v>0</v>
      </c>
      <c r="K23" s="20"/>
      <c r="L23" s="31"/>
      <c r="M23" s="32"/>
      <c r="N23" s="21"/>
      <c r="O23" s="24"/>
    </row>
    <row r="24" spans="2:15" ht="15.75" x14ac:dyDescent="0.25">
      <c r="B24" s="17" t="s">
        <v>93</v>
      </c>
      <c r="C24" s="51"/>
      <c r="D24" s="51"/>
      <c r="E24" s="53"/>
      <c r="F24" s="16">
        <v>13</v>
      </c>
      <c r="G24" s="13">
        <v>605</v>
      </c>
      <c r="H24" s="14">
        <v>1274</v>
      </c>
      <c r="I24" s="33">
        <f t="shared" si="0"/>
        <v>0</v>
      </c>
      <c r="K24" s="20"/>
      <c r="L24" s="31"/>
      <c r="M24" s="32"/>
      <c r="N24" s="21"/>
      <c r="O24" s="24"/>
    </row>
    <row r="25" spans="2:15" ht="15.75" x14ac:dyDescent="0.25">
      <c r="B25" s="17" t="s">
        <v>94</v>
      </c>
      <c r="C25" s="51"/>
      <c r="D25" s="51"/>
      <c r="E25" s="53"/>
      <c r="F25" s="16">
        <v>14</v>
      </c>
      <c r="G25" s="13">
        <v>650</v>
      </c>
      <c r="H25" s="14">
        <v>1372</v>
      </c>
      <c r="I25" s="33">
        <f t="shared" si="0"/>
        <v>0</v>
      </c>
      <c r="K25" s="20"/>
      <c r="L25" s="31"/>
      <c r="M25" s="32"/>
      <c r="N25" s="21"/>
      <c r="O25" s="24"/>
    </row>
    <row r="26" spans="2:15" ht="15.75" x14ac:dyDescent="0.25">
      <c r="B26" s="17" t="s">
        <v>95</v>
      </c>
      <c r="C26" s="51"/>
      <c r="D26" s="51"/>
      <c r="E26" s="53"/>
      <c r="F26" s="16">
        <v>15</v>
      </c>
      <c r="G26" s="13">
        <v>695</v>
      </c>
      <c r="H26" s="14">
        <v>1470</v>
      </c>
      <c r="I26" s="33">
        <f t="shared" si="0"/>
        <v>0</v>
      </c>
      <c r="K26" s="20"/>
      <c r="L26" s="31"/>
      <c r="M26" s="32"/>
      <c r="N26" s="21"/>
      <c r="O26" s="24"/>
    </row>
    <row r="27" spans="2:15" ht="15.75" x14ac:dyDescent="0.25">
      <c r="B27" s="17" t="s">
        <v>96</v>
      </c>
      <c r="C27" s="51"/>
      <c r="D27" s="51"/>
      <c r="E27" s="53"/>
      <c r="F27" s="16">
        <v>16</v>
      </c>
      <c r="G27" s="13">
        <v>740</v>
      </c>
      <c r="H27" s="14">
        <v>1568</v>
      </c>
      <c r="I27" s="33">
        <f t="shared" si="0"/>
        <v>0</v>
      </c>
      <c r="K27" s="20"/>
      <c r="L27" s="31"/>
      <c r="M27" s="32"/>
      <c r="N27" s="21"/>
      <c r="O27" s="24"/>
    </row>
    <row r="28" spans="2:15" ht="15.75" x14ac:dyDescent="0.25">
      <c r="B28" s="17" t="s">
        <v>97</v>
      </c>
      <c r="C28" s="51"/>
      <c r="D28" s="51"/>
      <c r="E28" s="53"/>
      <c r="F28" s="16">
        <v>17</v>
      </c>
      <c r="G28" s="13">
        <v>785</v>
      </c>
      <c r="H28" s="14">
        <v>1666</v>
      </c>
      <c r="I28" s="33">
        <f t="shared" si="0"/>
        <v>0</v>
      </c>
      <c r="K28" s="20"/>
      <c r="L28" s="31"/>
      <c r="M28" s="32"/>
      <c r="N28" s="21"/>
      <c r="O28" s="24"/>
    </row>
    <row r="29" spans="2:15" ht="15.75" x14ac:dyDescent="0.25">
      <c r="B29" s="17" t="s">
        <v>98</v>
      </c>
      <c r="C29" s="51"/>
      <c r="D29" s="51"/>
      <c r="E29" s="53"/>
      <c r="F29" s="16">
        <v>18</v>
      </c>
      <c r="G29" s="13">
        <v>830</v>
      </c>
      <c r="H29" s="14">
        <v>1764</v>
      </c>
      <c r="I29" s="33">
        <f t="shared" si="0"/>
        <v>0</v>
      </c>
      <c r="K29" s="20"/>
      <c r="L29" s="31"/>
      <c r="M29" s="32"/>
      <c r="N29" s="21"/>
      <c r="O29" s="24"/>
    </row>
    <row r="30" spans="2:15" ht="15.75" x14ac:dyDescent="0.25">
      <c r="B30" s="17" t="s">
        <v>99</v>
      </c>
      <c r="C30" s="51"/>
      <c r="D30" s="51"/>
      <c r="E30" s="53"/>
      <c r="F30" s="16">
        <v>19</v>
      </c>
      <c r="G30" s="13">
        <v>875</v>
      </c>
      <c r="H30" s="14">
        <v>1862</v>
      </c>
      <c r="I30" s="33">
        <f t="shared" si="0"/>
        <v>0</v>
      </c>
      <c r="K30" s="20"/>
      <c r="L30" s="31"/>
      <c r="M30" s="32"/>
      <c r="N30" s="21"/>
      <c r="O30" s="24"/>
    </row>
    <row r="31" spans="2:15" ht="15.75" x14ac:dyDescent="0.25">
      <c r="B31" s="17" t="s">
        <v>100</v>
      </c>
      <c r="C31" s="51"/>
      <c r="D31" s="51"/>
      <c r="E31" s="53"/>
      <c r="F31" s="16">
        <v>20</v>
      </c>
      <c r="G31" s="13">
        <v>920</v>
      </c>
      <c r="H31" s="14">
        <v>1960</v>
      </c>
      <c r="I31" s="33">
        <f t="shared" si="0"/>
        <v>0</v>
      </c>
      <c r="K31" s="20"/>
      <c r="L31" s="31"/>
      <c r="M31" s="32"/>
      <c r="N31" s="21"/>
      <c r="O31" s="24"/>
    </row>
    <row r="32" spans="2:15" ht="15.75" x14ac:dyDescent="0.25">
      <c r="B32" s="17" t="s">
        <v>101</v>
      </c>
      <c r="C32" s="51"/>
      <c r="D32" s="51"/>
      <c r="E32" s="53"/>
      <c r="F32" s="16">
        <v>21</v>
      </c>
      <c r="G32" s="13">
        <v>965</v>
      </c>
      <c r="H32" s="14">
        <v>2058</v>
      </c>
      <c r="I32" s="33">
        <f t="shared" si="0"/>
        <v>0</v>
      </c>
      <c r="K32" s="20"/>
      <c r="L32" s="31"/>
      <c r="M32" s="32"/>
      <c r="N32" s="21"/>
      <c r="O32" s="24"/>
    </row>
    <row r="33" spans="2:15" ht="15.75" x14ac:dyDescent="0.25">
      <c r="B33" s="17" t="s">
        <v>102</v>
      </c>
      <c r="C33" s="51"/>
      <c r="D33" s="51"/>
      <c r="E33" s="53"/>
      <c r="F33" s="16">
        <v>22</v>
      </c>
      <c r="G33" s="13">
        <v>1010</v>
      </c>
      <c r="H33" s="14">
        <v>2156</v>
      </c>
      <c r="I33" s="33">
        <f t="shared" si="0"/>
        <v>0</v>
      </c>
      <c r="K33" s="20"/>
      <c r="L33" s="31"/>
      <c r="M33" s="32"/>
      <c r="N33" s="21"/>
      <c r="O33" s="24"/>
    </row>
    <row r="34" spans="2:15" ht="15.75" x14ac:dyDescent="0.25">
      <c r="B34" s="17" t="s">
        <v>103</v>
      </c>
      <c r="C34" s="51"/>
      <c r="D34" s="51"/>
      <c r="E34" s="53"/>
      <c r="F34" s="16">
        <v>23</v>
      </c>
      <c r="G34" s="13">
        <v>1055</v>
      </c>
      <c r="H34" s="14">
        <v>2254</v>
      </c>
      <c r="I34" s="33">
        <f t="shared" si="0"/>
        <v>0</v>
      </c>
      <c r="K34" s="20"/>
      <c r="L34" s="31"/>
      <c r="M34" s="32"/>
      <c r="N34" s="21"/>
      <c r="O34" s="24"/>
    </row>
    <row r="35" spans="2:15" ht="15.75" x14ac:dyDescent="0.25">
      <c r="B35" s="17" t="s">
        <v>104</v>
      </c>
      <c r="C35" s="51"/>
      <c r="D35" s="51"/>
      <c r="E35" s="53"/>
      <c r="F35" s="16">
        <v>24</v>
      </c>
      <c r="G35" s="13">
        <v>1100</v>
      </c>
      <c r="H35" s="14">
        <v>2352</v>
      </c>
      <c r="I35" s="33">
        <f t="shared" si="0"/>
        <v>0</v>
      </c>
      <c r="K35" s="20"/>
      <c r="L35" s="31"/>
      <c r="M35" s="32"/>
      <c r="N35" s="21"/>
      <c r="O35" s="24"/>
    </row>
    <row r="36" spans="2:15" ht="15.75" x14ac:dyDescent="0.25">
      <c r="B36" s="17" t="s">
        <v>105</v>
      </c>
      <c r="C36" s="51"/>
      <c r="D36" s="51"/>
      <c r="E36" s="53"/>
      <c r="F36" s="16">
        <v>25</v>
      </c>
      <c r="G36" s="13">
        <v>1145</v>
      </c>
      <c r="H36" s="14">
        <v>2450</v>
      </c>
      <c r="I36" s="33">
        <f t="shared" si="0"/>
        <v>0</v>
      </c>
      <c r="K36" s="20"/>
      <c r="L36" s="31"/>
      <c r="M36" s="32"/>
      <c r="N36" s="21"/>
      <c r="O36" s="24"/>
    </row>
    <row r="37" spans="2:15" ht="15.75" x14ac:dyDescent="0.25">
      <c r="B37" s="17" t="s">
        <v>106</v>
      </c>
      <c r="C37" s="51"/>
      <c r="D37" s="51"/>
      <c r="E37" s="53"/>
      <c r="F37" s="16">
        <v>26</v>
      </c>
      <c r="G37" s="13">
        <v>1190</v>
      </c>
      <c r="H37" s="14">
        <v>2548</v>
      </c>
      <c r="I37" s="33">
        <f t="shared" si="0"/>
        <v>0</v>
      </c>
      <c r="K37" s="20"/>
      <c r="L37" s="31"/>
      <c r="M37" s="32"/>
      <c r="N37" s="21"/>
      <c r="O37" s="24"/>
    </row>
    <row r="38" spans="2:15" ht="15.75" x14ac:dyDescent="0.25">
      <c r="B38" s="17" t="s">
        <v>107</v>
      </c>
      <c r="C38" s="51"/>
      <c r="D38" s="51"/>
      <c r="E38" s="53"/>
      <c r="F38" s="16">
        <v>27</v>
      </c>
      <c r="G38" s="13">
        <v>1235</v>
      </c>
      <c r="H38" s="14">
        <v>2646</v>
      </c>
      <c r="I38" s="33">
        <f t="shared" si="0"/>
        <v>0</v>
      </c>
      <c r="K38" s="20"/>
      <c r="L38" s="31"/>
      <c r="M38" s="32"/>
      <c r="N38" s="21"/>
      <c r="O38" s="24"/>
    </row>
    <row r="39" spans="2:15" ht="15.75" x14ac:dyDescent="0.25">
      <c r="B39" s="17" t="s">
        <v>108</v>
      </c>
      <c r="C39" s="51"/>
      <c r="D39" s="51"/>
      <c r="E39" s="53"/>
      <c r="F39" s="16">
        <v>28</v>
      </c>
      <c r="G39" s="13">
        <v>1280</v>
      </c>
      <c r="H39" s="14">
        <v>2744</v>
      </c>
      <c r="I39" s="33">
        <f t="shared" si="0"/>
        <v>0</v>
      </c>
      <c r="K39" s="20"/>
      <c r="L39" s="31"/>
      <c r="M39" s="32"/>
      <c r="N39" s="21"/>
      <c r="O39" s="24"/>
    </row>
    <row r="40" spans="2:15" ht="15.75" x14ac:dyDescent="0.25">
      <c r="B40" s="17" t="s">
        <v>109</v>
      </c>
      <c r="C40" s="51"/>
      <c r="D40" s="51"/>
      <c r="E40" s="53"/>
      <c r="F40" s="16">
        <v>29</v>
      </c>
      <c r="G40" s="13">
        <v>1325</v>
      </c>
      <c r="H40" s="14">
        <v>2842</v>
      </c>
      <c r="I40" s="33">
        <f t="shared" si="0"/>
        <v>0</v>
      </c>
      <c r="K40" s="20"/>
      <c r="L40" s="31"/>
      <c r="M40" s="32"/>
      <c r="N40" s="21"/>
      <c r="O40" s="24"/>
    </row>
    <row r="41" spans="2:15" ht="15.75" x14ac:dyDescent="0.25">
      <c r="B41" s="17" t="s">
        <v>110</v>
      </c>
      <c r="C41" s="51"/>
      <c r="D41" s="51"/>
      <c r="E41" s="53"/>
      <c r="F41" s="16">
        <v>30</v>
      </c>
      <c r="G41" s="13">
        <v>1370</v>
      </c>
      <c r="H41" s="14">
        <v>2940</v>
      </c>
      <c r="I41" s="33">
        <f t="shared" si="0"/>
        <v>0</v>
      </c>
      <c r="K41" s="20"/>
      <c r="L41" s="31"/>
      <c r="M41" s="32"/>
      <c r="N41" s="21"/>
      <c r="O41" s="24"/>
    </row>
    <row r="42" spans="2:15" ht="15.75" x14ac:dyDescent="0.25">
      <c r="B42" s="17" t="s">
        <v>111</v>
      </c>
      <c r="C42" s="51"/>
      <c r="D42" s="51"/>
      <c r="E42" s="53"/>
      <c r="F42" s="16">
        <v>31</v>
      </c>
      <c r="G42" s="13">
        <v>1415</v>
      </c>
      <c r="H42" s="14">
        <v>3038</v>
      </c>
      <c r="I42" s="33">
        <f t="shared" si="0"/>
        <v>0</v>
      </c>
      <c r="K42" s="20"/>
      <c r="L42" s="31"/>
      <c r="M42" s="32"/>
      <c r="N42" s="21"/>
      <c r="O42" s="24"/>
    </row>
    <row r="43" spans="2:15" ht="15.75" x14ac:dyDescent="0.25">
      <c r="B43" s="17" t="s">
        <v>112</v>
      </c>
      <c r="C43" s="51"/>
      <c r="D43" s="51"/>
      <c r="E43" s="53"/>
      <c r="F43" s="16">
        <v>32</v>
      </c>
      <c r="G43" s="13">
        <v>1460</v>
      </c>
      <c r="H43" s="14">
        <v>3136</v>
      </c>
      <c r="I43" s="33">
        <f t="shared" si="0"/>
        <v>0</v>
      </c>
      <c r="K43" s="20"/>
      <c r="L43" s="31"/>
      <c r="M43" s="32"/>
      <c r="N43" s="21"/>
      <c r="O43" s="24"/>
    </row>
    <row r="44" spans="2:15" ht="15.75" x14ac:dyDescent="0.25">
      <c r="B44" s="17" t="s">
        <v>356</v>
      </c>
      <c r="C44" s="51"/>
      <c r="D44" s="51"/>
      <c r="E44" s="53"/>
      <c r="F44" s="16">
        <v>33</v>
      </c>
      <c r="G44" s="13">
        <v>1505</v>
      </c>
      <c r="H44" s="14">
        <v>3234</v>
      </c>
      <c r="I44" s="33">
        <f t="shared" si="0"/>
        <v>0</v>
      </c>
      <c r="K44" s="20"/>
      <c r="L44" s="31"/>
      <c r="M44" s="32"/>
      <c r="N44" s="21"/>
      <c r="O44" s="24"/>
    </row>
    <row r="45" spans="2:15" ht="15.75" x14ac:dyDescent="0.25">
      <c r="B45" s="17" t="s">
        <v>357</v>
      </c>
      <c r="C45" s="51"/>
      <c r="D45" s="51"/>
      <c r="E45" s="53"/>
      <c r="F45" s="16">
        <v>34</v>
      </c>
      <c r="G45" s="13">
        <v>1550</v>
      </c>
      <c r="H45" s="14">
        <v>3332</v>
      </c>
      <c r="I45" s="33">
        <f t="shared" si="0"/>
        <v>0</v>
      </c>
      <c r="K45" s="20"/>
      <c r="L45" s="31"/>
      <c r="M45" s="32"/>
      <c r="N45" s="21"/>
      <c r="O45" s="24"/>
    </row>
    <row r="46" spans="2:15" ht="15.75" x14ac:dyDescent="0.25">
      <c r="B46" s="17" t="s">
        <v>358</v>
      </c>
      <c r="C46" s="51"/>
      <c r="D46" s="51"/>
      <c r="E46" s="53"/>
      <c r="F46" s="16">
        <v>35</v>
      </c>
      <c r="G46" s="13">
        <v>1595</v>
      </c>
      <c r="H46" s="14">
        <v>3430</v>
      </c>
      <c r="I46" s="33">
        <f t="shared" si="0"/>
        <v>0</v>
      </c>
      <c r="K46" s="20"/>
      <c r="L46" s="31"/>
      <c r="M46" s="32"/>
      <c r="N46" s="21"/>
      <c r="O46" s="24"/>
    </row>
  </sheetData>
  <mergeCells count="12">
    <mergeCell ref="C14:C46"/>
    <mergeCell ref="D14:D46"/>
    <mergeCell ref="E14:E46"/>
    <mergeCell ref="B11:I11"/>
    <mergeCell ref="B12:B13"/>
    <mergeCell ref="C12:C13"/>
    <mergeCell ref="D12:D13"/>
    <mergeCell ref="E12:E13"/>
    <mergeCell ref="F12:F13"/>
    <mergeCell ref="G12:G13"/>
    <mergeCell ref="H12:H13"/>
    <mergeCell ref="I12:I13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31"/>
  <sheetViews>
    <sheetView workbookViewId="0">
      <selection activeCell="K33" sqref="K33"/>
    </sheetView>
  </sheetViews>
  <sheetFormatPr defaultRowHeight="15" x14ac:dyDescent="0.25"/>
  <cols>
    <col min="1" max="1" width="5.140625" customWidth="1"/>
    <col min="2" max="2" width="18.7109375" customWidth="1"/>
    <col min="3" max="4" width="12.28515625" customWidth="1"/>
    <col min="5" max="5" width="9.85546875" customWidth="1"/>
    <col min="7" max="7" width="8.7109375" customWidth="1"/>
    <col min="8" max="8" width="21" customWidth="1"/>
    <col min="9" max="9" width="17.85546875" customWidth="1"/>
    <col min="10" max="10" width="10.42578125" customWidth="1"/>
    <col min="11" max="11" width="23.140625" customWidth="1"/>
    <col min="12" max="12" width="12.42578125" customWidth="1"/>
    <col min="13" max="13" width="9.85546875" customWidth="1"/>
    <col min="15" max="15" width="8.140625" customWidth="1"/>
  </cols>
  <sheetData>
    <row r="2" spans="2:15" ht="15.75" x14ac:dyDescent="0.25">
      <c r="B2" s="34"/>
      <c r="C2" s="36"/>
      <c r="D2" s="1" t="s">
        <v>0</v>
      </c>
      <c r="E2" s="1"/>
      <c r="F2" s="2"/>
      <c r="G2" s="2"/>
      <c r="H2" s="3"/>
    </row>
    <row r="3" spans="2:15" ht="16.5" thickBot="1" x14ac:dyDescent="0.3">
      <c r="B3" s="34"/>
      <c r="C3" s="4"/>
      <c r="D3" s="34"/>
      <c r="E3" s="34"/>
      <c r="F3" s="34"/>
      <c r="G3" s="34"/>
      <c r="H3" s="5"/>
    </row>
    <row r="4" spans="2:15" ht="16.5" thickBot="1" x14ac:dyDescent="0.3">
      <c r="B4" s="35"/>
      <c r="C4" s="4" t="s">
        <v>1</v>
      </c>
      <c r="D4" s="34"/>
      <c r="E4" s="34"/>
      <c r="F4" s="34"/>
      <c r="G4" s="6">
        <v>0</v>
      </c>
      <c r="H4" s="5"/>
      <c r="K4" s="7" t="s">
        <v>12</v>
      </c>
    </row>
    <row r="5" spans="2:15" ht="16.5" thickBot="1" x14ac:dyDescent="0.3">
      <c r="B5" s="35"/>
      <c r="C5" s="4"/>
      <c r="D5" s="34"/>
      <c r="E5" s="34"/>
      <c r="F5" s="34"/>
      <c r="G5" s="37"/>
      <c r="H5" s="5"/>
    </row>
    <row r="6" spans="2:15" ht="16.5" thickBot="1" x14ac:dyDescent="0.3">
      <c r="B6" s="35"/>
      <c r="C6" s="4" t="s">
        <v>2</v>
      </c>
      <c r="D6" s="34"/>
      <c r="E6" s="34"/>
      <c r="F6" s="34"/>
      <c r="G6" s="6">
        <v>0</v>
      </c>
      <c r="H6" s="5"/>
      <c r="K6" t="s">
        <v>3</v>
      </c>
      <c r="M6" s="8">
        <f>(G4+G6)/2-G8</f>
        <v>0</v>
      </c>
    </row>
    <row r="7" spans="2:15" ht="16.5" thickBot="1" x14ac:dyDescent="0.3">
      <c r="B7" s="35"/>
      <c r="C7" s="4"/>
      <c r="D7" s="34"/>
      <c r="E7" s="34"/>
      <c r="F7" s="34"/>
      <c r="G7" s="37"/>
      <c r="H7" s="5"/>
    </row>
    <row r="8" spans="2:15" ht="16.5" thickBot="1" x14ac:dyDescent="0.3">
      <c r="B8" s="35"/>
      <c r="C8" s="4" t="s">
        <v>4</v>
      </c>
      <c r="D8" s="34"/>
      <c r="E8" s="34"/>
      <c r="F8" s="34"/>
      <c r="G8" s="6">
        <v>0</v>
      </c>
      <c r="H8" s="5"/>
    </row>
    <row r="9" spans="2:15" ht="15.75" x14ac:dyDescent="0.25">
      <c r="B9" s="34"/>
      <c r="C9" s="9"/>
      <c r="D9" s="10"/>
      <c r="E9" s="10"/>
      <c r="F9" s="10"/>
      <c r="G9" s="11"/>
      <c r="H9" s="12"/>
    </row>
    <row r="11" spans="2:15" ht="18.75" x14ac:dyDescent="0.25">
      <c r="B11" s="40" t="s">
        <v>359</v>
      </c>
      <c r="C11" s="41"/>
      <c r="D11" s="41"/>
      <c r="E11" s="41"/>
      <c r="F11" s="41"/>
      <c r="G11" s="41"/>
      <c r="H11" s="41"/>
      <c r="I11" s="41"/>
      <c r="K11" s="28"/>
      <c r="L11" s="29"/>
      <c r="M11" s="29"/>
      <c r="N11" s="29"/>
      <c r="O11" s="29"/>
    </row>
    <row r="12" spans="2:15" ht="15.75" x14ac:dyDescent="0.25">
      <c r="B12" s="42" t="s">
        <v>5</v>
      </c>
      <c r="C12" s="44" t="s">
        <v>6</v>
      </c>
      <c r="D12" s="44" t="s">
        <v>13</v>
      </c>
      <c r="E12" s="44" t="s">
        <v>7</v>
      </c>
      <c r="F12" s="44" t="s">
        <v>8</v>
      </c>
      <c r="G12" s="46" t="s">
        <v>9</v>
      </c>
      <c r="H12" s="47" t="s">
        <v>10</v>
      </c>
      <c r="I12" s="49" t="s">
        <v>11</v>
      </c>
      <c r="K12" s="30"/>
      <c r="L12" s="26"/>
      <c r="M12" s="26"/>
      <c r="N12" s="26"/>
      <c r="O12" s="26"/>
    </row>
    <row r="13" spans="2:15" ht="15.75" x14ac:dyDescent="0.25">
      <c r="B13" s="43"/>
      <c r="C13" s="45"/>
      <c r="D13" s="45"/>
      <c r="E13" s="45"/>
      <c r="F13" s="45"/>
      <c r="G13" s="44"/>
      <c r="H13" s="48"/>
      <c r="I13" s="49"/>
      <c r="K13" s="30"/>
      <c r="L13" s="26"/>
      <c r="M13" s="26"/>
      <c r="N13" s="26"/>
      <c r="O13" s="26"/>
    </row>
    <row r="14" spans="2:15" ht="15.75" x14ac:dyDescent="0.25">
      <c r="B14" s="17" t="s">
        <v>360</v>
      </c>
      <c r="C14" s="38">
        <v>900</v>
      </c>
      <c r="D14" s="38">
        <v>976</v>
      </c>
      <c r="E14" s="39">
        <v>70</v>
      </c>
      <c r="F14" s="16">
        <v>3</v>
      </c>
      <c r="G14" s="16">
        <v>155</v>
      </c>
      <c r="H14" s="18">
        <v>344.4</v>
      </c>
      <c r="I14" s="33">
        <f>H14*POWER((($G$4+$G$6)/2-$G$8)/70,1.27)</f>
        <v>0</v>
      </c>
      <c r="J14" s="19"/>
      <c r="K14" s="20"/>
      <c r="L14" s="31"/>
      <c r="M14" s="32"/>
      <c r="N14" s="21"/>
      <c r="O14" s="21"/>
    </row>
    <row r="15" spans="2:15" ht="15.75" x14ac:dyDescent="0.25">
      <c r="B15" s="17" t="s">
        <v>361</v>
      </c>
      <c r="C15" s="38"/>
      <c r="D15" s="38"/>
      <c r="E15" s="39"/>
      <c r="F15" s="16">
        <v>4</v>
      </c>
      <c r="G15" s="16">
        <v>200</v>
      </c>
      <c r="H15" s="18">
        <v>459.2</v>
      </c>
      <c r="I15" s="33">
        <f t="shared" ref="I15:I31" si="0">H15*POWER((($G$4+$G$6)/2-$G$8)/70,1.27)</f>
        <v>0</v>
      </c>
      <c r="J15" s="19"/>
      <c r="K15" s="20"/>
      <c r="L15" s="31"/>
      <c r="M15" s="32"/>
      <c r="N15" s="21"/>
      <c r="O15" s="21"/>
    </row>
    <row r="16" spans="2:15" ht="15.75" x14ac:dyDescent="0.25">
      <c r="B16" s="17" t="s">
        <v>362</v>
      </c>
      <c r="C16" s="38"/>
      <c r="D16" s="38"/>
      <c r="E16" s="39"/>
      <c r="F16" s="16">
        <v>5</v>
      </c>
      <c r="G16" s="16">
        <v>245</v>
      </c>
      <c r="H16" s="18">
        <v>574</v>
      </c>
      <c r="I16" s="33">
        <f t="shared" si="0"/>
        <v>0</v>
      </c>
      <c r="J16" s="19"/>
      <c r="K16" s="20"/>
      <c r="L16" s="31"/>
      <c r="M16" s="32"/>
      <c r="N16" s="21"/>
      <c r="O16" s="21"/>
    </row>
    <row r="17" spans="2:15" ht="15.75" x14ac:dyDescent="0.25">
      <c r="B17" s="17" t="s">
        <v>363</v>
      </c>
      <c r="C17" s="38"/>
      <c r="D17" s="38"/>
      <c r="E17" s="39"/>
      <c r="F17" s="16">
        <v>6</v>
      </c>
      <c r="G17" s="16">
        <v>290</v>
      </c>
      <c r="H17" s="18">
        <v>688.8</v>
      </c>
      <c r="I17" s="33">
        <f t="shared" si="0"/>
        <v>0</v>
      </c>
      <c r="J17" s="19"/>
      <c r="K17" s="20"/>
      <c r="L17" s="31"/>
      <c r="M17" s="32"/>
      <c r="N17" s="21"/>
      <c r="O17" s="21"/>
    </row>
    <row r="18" spans="2:15" ht="15.75" x14ac:dyDescent="0.25">
      <c r="B18" s="17" t="s">
        <v>364</v>
      </c>
      <c r="C18" s="38"/>
      <c r="D18" s="38"/>
      <c r="E18" s="39"/>
      <c r="F18" s="16">
        <v>7</v>
      </c>
      <c r="G18" s="13">
        <v>335</v>
      </c>
      <c r="H18" s="14">
        <v>803.6</v>
      </c>
      <c r="I18" s="33">
        <f t="shared" si="0"/>
        <v>0</v>
      </c>
      <c r="K18" s="20"/>
      <c r="L18" s="31"/>
      <c r="M18" s="32"/>
      <c r="N18" s="21"/>
      <c r="O18" s="24"/>
    </row>
    <row r="19" spans="2:15" ht="15.75" x14ac:dyDescent="0.25">
      <c r="B19" s="17" t="s">
        <v>365</v>
      </c>
      <c r="C19" s="38"/>
      <c r="D19" s="38"/>
      <c r="E19" s="39"/>
      <c r="F19" s="16">
        <v>8</v>
      </c>
      <c r="G19" s="13">
        <v>380</v>
      </c>
      <c r="H19" s="14">
        <v>918.4</v>
      </c>
      <c r="I19" s="33">
        <f t="shared" si="0"/>
        <v>0</v>
      </c>
      <c r="K19" s="20"/>
      <c r="L19" s="31"/>
      <c r="M19" s="32"/>
      <c r="N19" s="21"/>
      <c r="O19" s="24"/>
    </row>
    <row r="20" spans="2:15" ht="15.75" x14ac:dyDescent="0.25">
      <c r="B20" s="17" t="s">
        <v>366</v>
      </c>
      <c r="C20" s="38"/>
      <c r="D20" s="38"/>
      <c r="E20" s="39"/>
      <c r="F20" s="16">
        <v>9</v>
      </c>
      <c r="G20" s="13">
        <v>425</v>
      </c>
      <c r="H20" s="14">
        <v>1033.2</v>
      </c>
      <c r="I20" s="33">
        <f t="shared" si="0"/>
        <v>0</v>
      </c>
      <c r="K20" s="20"/>
      <c r="L20" s="31"/>
      <c r="M20" s="32"/>
      <c r="N20" s="21"/>
      <c r="O20" s="24"/>
    </row>
    <row r="21" spans="2:15" ht="15.75" x14ac:dyDescent="0.25">
      <c r="B21" s="17" t="s">
        <v>367</v>
      </c>
      <c r="C21" s="38"/>
      <c r="D21" s="38"/>
      <c r="E21" s="39"/>
      <c r="F21" s="16">
        <v>10</v>
      </c>
      <c r="G21" s="13">
        <v>470</v>
      </c>
      <c r="H21" s="14">
        <v>1148</v>
      </c>
      <c r="I21" s="33">
        <f t="shared" si="0"/>
        <v>0</v>
      </c>
      <c r="K21" s="20"/>
      <c r="L21" s="31"/>
      <c r="M21" s="32"/>
      <c r="N21" s="21"/>
      <c r="O21" s="24"/>
    </row>
    <row r="22" spans="2:15" ht="15.75" x14ac:dyDescent="0.25">
      <c r="B22" s="17" t="s">
        <v>368</v>
      </c>
      <c r="C22" s="38"/>
      <c r="D22" s="38"/>
      <c r="E22" s="39"/>
      <c r="F22" s="16">
        <v>11</v>
      </c>
      <c r="G22" s="13">
        <v>515</v>
      </c>
      <c r="H22" s="14">
        <v>1262.8</v>
      </c>
      <c r="I22" s="33">
        <f t="shared" si="0"/>
        <v>0</v>
      </c>
      <c r="J22" s="15"/>
      <c r="K22" s="20"/>
      <c r="L22" s="31"/>
      <c r="M22" s="32"/>
      <c r="N22" s="21"/>
      <c r="O22" s="24"/>
    </row>
    <row r="23" spans="2:15" ht="15.75" x14ac:dyDescent="0.25">
      <c r="B23" s="17" t="s">
        <v>369</v>
      </c>
      <c r="C23" s="38"/>
      <c r="D23" s="38"/>
      <c r="E23" s="39"/>
      <c r="F23" s="16">
        <v>12</v>
      </c>
      <c r="G23" s="13">
        <v>560</v>
      </c>
      <c r="H23" s="14">
        <v>1377.6</v>
      </c>
      <c r="I23" s="33">
        <f t="shared" si="0"/>
        <v>0</v>
      </c>
      <c r="K23" s="20"/>
      <c r="L23" s="31"/>
      <c r="M23" s="32"/>
      <c r="N23" s="21"/>
      <c r="O23" s="24"/>
    </row>
    <row r="24" spans="2:15" ht="15.75" x14ac:dyDescent="0.25">
      <c r="B24" s="17" t="s">
        <v>370</v>
      </c>
      <c r="C24" s="38"/>
      <c r="D24" s="38"/>
      <c r="E24" s="39"/>
      <c r="F24" s="16">
        <v>13</v>
      </c>
      <c r="G24" s="13">
        <v>605</v>
      </c>
      <c r="H24" s="14">
        <v>1492.3999999999999</v>
      </c>
      <c r="I24" s="33">
        <f t="shared" si="0"/>
        <v>0</v>
      </c>
      <c r="K24" s="20"/>
      <c r="L24" s="31"/>
      <c r="M24" s="32"/>
      <c r="N24" s="21"/>
      <c r="O24" s="24"/>
    </row>
    <row r="25" spans="2:15" ht="15.75" x14ac:dyDescent="0.25">
      <c r="B25" s="17" t="s">
        <v>371</v>
      </c>
      <c r="C25" s="38"/>
      <c r="D25" s="38"/>
      <c r="E25" s="39"/>
      <c r="F25" s="16">
        <v>14</v>
      </c>
      <c r="G25" s="13">
        <v>650</v>
      </c>
      <c r="H25" s="14">
        <v>1607.2</v>
      </c>
      <c r="I25" s="33">
        <f t="shared" si="0"/>
        <v>0</v>
      </c>
      <c r="K25" s="20"/>
      <c r="L25" s="31"/>
      <c r="M25" s="32"/>
      <c r="N25" s="21"/>
      <c r="O25" s="24"/>
    </row>
    <row r="26" spans="2:15" ht="15.75" x14ac:dyDescent="0.25">
      <c r="B26" s="17" t="s">
        <v>372</v>
      </c>
      <c r="C26" s="38"/>
      <c r="D26" s="38"/>
      <c r="E26" s="39"/>
      <c r="F26" s="16">
        <v>15</v>
      </c>
      <c r="G26" s="13">
        <v>695</v>
      </c>
      <c r="H26" s="14">
        <v>1722</v>
      </c>
      <c r="I26" s="33">
        <f t="shared" si="0"/>
        <v>0</v>
      </c>
      <c r="K26" s="20"/>
      <c r="L26" s="31"/>
      <c r="M26" s="32"/>
      <c r="N26" s="21"/>
      <c r="O26" s="24"/>
    </row>
    <row r="27" spans="2:15" ht="15.75" x14ac:dyDescent="0.25">
      <c r="B27" s="17" t="s">
        <v>373</v>
      </c>
      <c r="C27" s="38"/>
      <c r="D27" s="38"/>
      <c r="E27" s="39"/>
      <c r="F27" s="16">
        <v>16</v>
      </c>
      <c r="G27" s="13">
        <v>740</v>
      </c>
      <c r="H27" s="14">
        <v>1836.8</v>
      </c>
      <c r="I27" s="33">
        <f t="shared" si="0"/>
        <v>0</v>
      </c>
      <c r="K27" s="20"/>
      <c r="L27" s="31"/>
      <c r="M27" s="32"/>
      <c r="N27" s="21"/>
      <c r="O27" s="24"/>
    </row>
    <row r="28" spans="2:15" ht="15.75" x14ac:dyDescent="0.25">
      <c r="B28" s="17" t="s">
        <v>374</v>
      </c>
      <c r="C28" s="38"/>
      <c r="D28" s="38"/>
      <c r="E28" s="39"/>
      <c r="F28" s="16">
        <v>17</v>
      </c>
      <c r="G28" s="13">
        <v>785</v>
      </c>
      <c r="H28" s="14">
        <v>1951.6</v>
      </c>
      <c r="I28" s="33">
        <f t="shared" si="0"/>
        <v>0</v>
      </c>
      <c r="K28" s="20"/>
      <c r="L28" s="31"/>
      <c r="M28" s="32"/>
      <c r="N28" s="21"/>
      <c r="O28" s="24"/>
    </row>
    <row r="29" spans="2:15" ht="15.75" x14ac:dyDescent="0.25">
      <c r="B29" s="17" t="s">
        <v>375</v>
      </c>
      <c r="C29" s="38"/>
      <c r="D29" s="38"/>
      <c r="E29" s="39"/>
      <c r="F29" s="16">
        <v>18</v>
      </c>
      <c r="G29" s="13">
        <v>830</v>
      </c>
      <c r="H29" s="14">
        <v>2066.4</v>
      </c>
      <c r="I29" s="33">
        <f t="shared" si="0"/>
        <v>0</v>
      </c>
      <c r="K29" s="20"/>
      <c r="L29" s="31"/>
      <c r="M29" s="32"/>
      <c r="N29" s="21"/>
      <c r="O29" s="24"/>
    </row>
    <row r="30" spans="2:15" ht="15.75" x14ac:dyDescent="0.25">
      <c r="B30" s="17" t="s">
        <v>376</v>
      </c>
      <c r="C30" s="38"/>
      <c r="D30" s="38"/>
      <c r="E30" s="39"/>
      <c r="F30" s="16">
        <v>19</v>
      </c>
      <c r="G30" s="13">
        <v>875</v>
      </c>
      <c r="H30" s="14">
        <v>2181.1999999999998</v>
      </c>
      <c r="I30" s="33">
        <f t="shared" si="0"/>
        <v>0</v>
      </c>
      <c r="K30" s="20"/>
      <c r="L30" s="31"/>
      <c r="M30" s="32"/>
      <c r="N30" s="21"/>
      <c r="O30" s="24"/>
    </row>
    <row r="31" spans="2:15" ht="15.75" x14ac:dyDescent="0.25">
      <c r="B31" s="17" t="s">
        <v>377</v>
      </c>
      <c r="C31" s="38"/>
      <c r="D31" s="38"/>
      <c r="E31" s="39"/>
      <c r="F31" s="16">
        <v>20</v>
      </c>
      <c r="G31" s="13">
        <v>920</v>
      </c>
      <c r="H31" s="14">
        <v>2296</v>
      </c>
      <c r="I31" s="33">
        <f t="shared" si="0"/>
        <v>0</v>
      </c>
      <c r="K31" s="20"/>
      <c r="L31" s="31"/>
      <c r="M31" s="32"/>
      <c r="N31" s="21"/>
      <c r="O31" s="24"/>
    </row>
  </sheetData>
  <mergeCells count="12">
    <mergeCell ref="C14:C31"/>
    <mergeCell ref="D14:D31"/>
    <mergeCell ref="E14:E31"/>
    <mergeCell ref="B11:I11"/>
    <mergeCell ref="B12:B13"/>
    <mergeCell ref="C12:C13"/>
    <mergeCell ref="D12:D13"/>
    <mergeCell ref="E12:E13"/>
    <mergeCell ref="F12:F13"/>
    <mergeCell ref="G12:G13"/>
    <mergeCell ref="H12:H13"/>
    <mergeCell ref="I12:I13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31"/>
  <sheetViews>
    <sheetView workbookViewId="0"/>
  </sheetViews>
  <sheetFormatPr defaultRowHeight="15" x14ac:dyDescent="0.25"/>
  <cols>
    <col min="1" max="1" width="5.140625" customWidth="1"/>
    <col min="2" max="2" width="18.7109375" customWidth="1"/>
    <col min="3" max="4" width="12.28515625" customWidth="1"/>
    <col min="5" max="5" width="9.85546875" customWidth="1"/>
    <col min="7" max="7" width="8.7109375" customWidth="1"/>
    <col min="8" max="8" width="21" customWidth="1"/>
    <col min="9" max="9" width="17.85546875" customWidth="1"/>
    <col min="10" max="10" width="10.42578125" customWidth="1"/>
    <col min="11" max="11" width="23.140625" customWidth="1"/>
    <col min="12" max="12" width="12.42578125" customWidth="1"/>
    <col min="13" max="13" width="9.85546875" customWidth="1"/>
    <col min="15" max="15" width="8.140625" customWidth="1"/>
  </cols>
  <sheetData>
    <row r="2" spans="2:15" ht="15.75" x14ac:dyDescent="0.25">
      <c r="B2" s="34"/>
      <c r="C2" s="36"/>
      <c r="D2" s="1" t="s">
        <v>0</v>
      </c>
      <c r="E2" s="1"/>
      <c r="F2" s="2"/>
      <c r="G2" s="2"/>
      <c r="H2" s="3"/>
    </row>
    <row r="3" spans="2:15" ht="16.5" thickBot="1" x14ac:dyDescent="0.3">
      <c r="B3" s="34"/>
      <c r="C3" s="4"/>
      <c r="D3" s="34"/>
      <c r="E3" s="34"/>
      <c r="F3" s="34"/>
      <c r="G3" s="34"/>
      <c r="H3" s="5"/>
    </row>
    <row r="4" spans="2:15" ht="16.5" thickBot="1" x14ac:dyDescent="0.3">
      <c r="B4" s="35"/>
      <c r="C4" s="4" t="s">
        <v>1</v>
      </c>
      <c r="D4" s="34"/>
      <c r="E4" s="34"/>
      <c r="F4" s="34"/>
      <c r="G4" s="6">
        <v>0</v>
      </c>
      <c r="H4" s="5"/>
      <c r="K4" s="7" t="s">
        <v>12</v>
      </c>
    </row>
    <row r="5" spans="2:15" ht="16.5" thickBot="1" x14ac:dyDescent="0.3">
      <c r="B5" s="35"/>
      <c r="C5" s="4"/>
      <c r="D5" s="34"/>
      <c r="E5" s="34"/>
      <c r="F5" s="34"/>
      <c r="G5" s="37"/>
      <c r="H5" s="5"/>
    </row>
    <row r="6" spans="2:15" ht="16.5" thickBot="1" x14ac:dyDescent="0.3">
      <c r="B6" s="35"/>
      <c r="C6" s="4" t="s">
        <v>2</v>
      </c>
      <c r="D6" s="34"/>
      <c r="E6" s="34"/>
      <c r="F6" s="34"/>
      <c r="G6" s="6">
        <v>0</v>
      </c>
      <c r="H6" s="5"/>
      <c r="K6" t="s">
        <v>3</v>
      </c>
      <c r="M6" s="8">
        <f>(G4+G6)/2-G8</f>
        <v>0</v>
      </c>
    </row>
    <row r="7" spans="2:15" ht="16.5" thickBot="1" x14ac:dyDescent="0.3">
      <c r="B7" s="35"/>
      <c r="C7" s="4"/>
      <c r="D7" s="34"/>
      <c r="E7" s="34"/>
      <c r="F7" s="34"/>
      <c r="G7" s="37"/>
      <c r="H7" s="5"/>
    </row>
    <row r="8" spans="2:15" ht="16.5" thickBot="1" x14ac:dyDescent="0.3">
      <c r="B8" s="35"/>
      <c r="C8" s="4" t="s">
        <v>4</v>
      </c>
      <c r="D8" s="34"/>
      <c r="E8" s="34"/>
      <c r="F8" s="34"/>
      <c r="G8" s="6">
        <v>0</v>
      </c>
      <c r="H8" s="5"/>
    </row>
    <row r="9" spans="2:15" ht="15.75" x14ac:dyDescent="0.25">
      <c r="B9" s="34"/>
      <c r="C9" s="9"/>
      <c r="D9" s="10"/>
      <c r="E9" s="10"/>
      <c r="F9" s="10"/>
      <c r="G9" s="11"/>
      <c r="H9" s="12"/>
    </row>
    <row r="11" spans="2:15" ht="18.75" x14ac:dyDescent="0.25">
      <c r="B11" s="40" t="s">
        <v>113</v>
      </c>
      <c r="C11" s="41"/>
      <c r="D11" s="41"/>
      <c r="E11" s="41"/>
      <c r="F11" s="41"/>
      <c r="G11" s="41"/>
      <c r="H11" s="41"/>
      <c r="I11" s="41"/>
      <c r="K11" s="28"/>
      <c r="L11" s="29"/>
      <c r="M11" s="29"/>
      <c r="N11" s="29"/>
      <c r="O11" s="29"/>
    </row>
    <row r="12" spans="2:15" ht="15.75" x14ac:dyDescent="0.25">
      <c r="B12" s="42" t="s">
        <v>5</v>
      </c>
      <c r="C12" s="44" t="s">
        <v>6</v>
      </c>
      <c r="D12" s="44" t="s">
        <v>13</v>
      </c>
      <c r="E12" s="44" t="s">
        <v>7</v>
      </c>
      <c r="F12" s="44" t="s">
        <v>8</v>
      </c>
      <c r="G12" s="46" t="s">
        <v>9</v>
      </c>
      <c r="H12" s="47" t="s">
        <v>10</v>
      </c>
      <c r="I12" s="49" t="s">
        <v>11</v>
      </c>
      <c r="K12" s="30"/>
      <c r="L12" s="26"/>
      <c r="M12" s="26"/>
      <c r="N12" s="26"/>
      <c r="O12" s="26"/>
    </row>
    <row r="13" spans="2:15" ht="15.75" x14ac:dyDescent="0.25">
      <c r="B13" s="43"/>
      <c r="C13" s="45"/>
      <c r="D13" s="45"/>
      <c r="E13" s="45"/>
      <c r="F13" s="45"/>
      <c r="G13" s="44"/>
      <c r="H13" s="48"/>
      <c r="I13" s="49"/>
      <c r="K13" s="30"/>
      <c r="L13" s="26"/>
      <c r="M13" s="26"/>
      <c r="N13" s="26"/>
      <c r="O13" s="26"/>
    </row>
    <row r="14" spans="2:15" ht="15.75" x14ac:dyDescent="0.25">
      <c r="B14" s="17" t="s">
        <v>114</v>
      </c>
      <c r="C14" s="38">
        <v>1000</v>
      </c>
      <c r="D14" s="38">
        <v>1076</v>
      </c>
      <c r="E14" s="39">
        <v>70</v>
      </c>
      <c r="F14" s="16">
        <v>3</v>
      </c>
      <c r="G14" s="16">
        <v>155</v>
      </c>
      <c r="H14" s="18">
        <v>378</v>
      </c>
      <c r="I14" s="33">
        <f>H14*POWER((($G$4+$G$6)/2-$G$8)/70,1.28)</f>
        <v>0</v>
      </c>
      <c r="J14" s="19"/>
      <c r="K14" s="20"/>
      <c r="L14" s="31"/>
      <c r="M14" s="32"/>
      <c r="N14" s="21"/>
      <c r="O14" s="21"/>
    </row>
    <row r="15" spans="2:15" ht="15.75" x14ac:dyDescent="0.25">
      <c r="B15" s="17" t="s">
        <v>115</v>
      </c>
      <c r="C15" s="38"/>
      <c r="D15" s="38"/>
      <c r="E15" s="39"/>
      <c r="F15" s="16">
        <v>4</v>
      </c>
      <c r="G15" s="16">
        <v>200</v>
      </c>
      <c r="H15" s="18">
        <v>504</v>
      </c>
      <c r="I15" s="33">
        <f t="shared" ref="I15:I31" si="0">H15*POWER((($G$4+$G$6)/2-$G$8)/70,1.28)</f>
        <v>0</v>
      </c>
      <c r="J15" s="19"/>
      <c r="K15" s="20"/>
      <c r="L15" s="31"/>
      <c r="M15" s="32"/>
      <c r="N15" s="21"/>
      <c r="O15" s="21"/>
    </row>
    <row r="16" spans="2:15" ht="15.75" x14ac:dyDescent="0.25">
      <c r="B16" s="17" t="s">
        <v>116</v>
      </c>
      <c r="C16" s="38"/>
      <c r="D16" s="38"/>
      <c r="E16" s="39"/>
      <c r="F16" s="16">
        <v>5</v>
      </c>
      <c r="G16" s="16">
        <v>245</v>
      </c>
      <c r="H16" s="18">
        <v>630</v>
      </c>
      <c r="I16" s="33">
        <f t="shared" si="0"/>
        <v>0</v>
      </c>
      <c r="J16" s="19"/>
      <c r="K16" s="20"/>
      <c r="L16" s="31"/>
      <c r="M16" s="32"/>
      <c r="N16" s="21"/>
      <c r="O16" s="21"/>
    </row>
    <row r="17" spans="2:15" ht="15.75" x14ac:dyDescent="0.25">
      <c r="B17" s="17" t="s">
        <v>117</v>
      </c>
      <c r="C17" s="38"/>
      <c r="D17" s="38"/>
      <c r="E17" s="39"/>
      <c r="F17" s="16">
        <v>6</v>
      </c>
      <c r="G17" s="16">
        <v>290</v>
      </c>
      <c r="H17" s="18">
        <v>756</v>
      </c>
      <c r="I17" s="33">
        <f t="shared" si="0"/>
        <v>0</v>
      </c>
      <c r="J17" s="19"/>
      <c r="K17" s="20"/>
      <c r="L17" s="31"/>
      <c r="M17" s="32"/>
      <c r="N17" s="21"/>
      <c r="O17" s="21"/>
    </row>
    <row r="18" spans="2:15" ht="15.75" x14ac:dyDescent="0.25">
      <c r="B18" s="17" t="s">
        <v>118</v>
      </c>
      <c r="C18" s="38"/>
      <c r="D18" s="38"/>
      <c r="E18" s="39"/>
      <c r="F18" s="16">
        <v>7</v>
      </c>
      <c r="G18" s="13">
        <v>335</v>
      </c>
      <c r="H18" s="14">
        <v>882</v>
      </c>
      <c r="I18" s="33">
        <f t="shared" si="0"/>
        <v>0</v>
      </c>
      <c r="K18" s="20"/>
      <c r="L18" s="31"/>
      <c r="M18" s="32"/>
      <c r="N18" s="21"/>
      <c r="O18" s="24"/>
    </row>
    <row r="19" spans="2:15" ht="15.75" x14ac:dyDescent="0.25">
      <c r="B19" s="17" t="s">
        <v>119</v>
      </c>
      <c r="C19" s="38"/>
      <c r="D19" s="38"/>
      <c r="E19" s="39"/>
      <c r="F19" s="16">
        <v>8</v>
      </c>
      <c r="G19" s="13">
        <v>380</v>
      </c>
      <c r="H19" s="14">
        <v>1008</v>
      </c>
      <c r="I19" s="33">
        <f t="shared" si="0"/>
        <v>0</v>
      </c>
      <c r="K19" s="20"/>
      <c r="L19" s="31"/>
      <c r="M19" s="32"/>
      <c r="N19" s="21"/>
      <c r="O19" s="24"/>
    </row>
    <row r="20" spans="2:15" ht="15.75" x14ac:dyDescent="0.25">
      <c r="B20" s="17" t="s">
        <v>120</v>
      </c>
      <c r="C20" s="38"/>
      <c r="D20" s="38"/>
      <c r="E20" s="39"/>
      <c r="F20" s="16">
        <v>9</v>
      </c>
      <c r="G20" s="13">
        <v>425</v>
      </c>
      <c r="H20" s="14">
        <v>1134</v>
      </c>
      <c r="I20" s="33">
        <f t="shared" si="0"/>
        <v>0</v>
      </c>
      <c r="K20" s="20"/>
      <c r="L20" s="31"/>
      <c r="M20" s="32"/>
      <c r="N20" s="21"/>
      <c r="O20" s="24"/>
    </row>
    <row r="21" spans="2:15" ht="15.75" x14ac:dyDescent="0.25">
      <c r="B21" s="17" t="s">
        <v>121</v>
      </c>
      <c r="C21" s="38"/>
      <c r="D21" s="38"/>
      <c r="E21" s="39"/>
      <c r="F21" s="16">
        <v>10</v>
      </c>
      <c r="G21" s="13">
        <v>470</v>
      </c>
      <c r="H21" s="14">
        <v>1260</v>
      </c>
      <c r="I21" s="33">
        <f t="shared" si="0"/>
        <v>0</v>
      </c>
      <c r="K21" s="20"/>
      <c r="L21" s="31"/>
      <c r="M21" s="32"/>
      <c r="N21" s="21"/>
      <c r="O21" s="24"/>
    </row>
    <row r="22" spans="2:15" ht="15.75" x14ac:dyDescent="0.25">
      <c r="B22" s="17" t="s">
        <v>122</v>
      </c>
      <c r="C22" s="38"/>
      <c r="D22" s="38"/>
      <c r="E22" s="39"/>
      <c r="F22" s="16">
        <v>11</v>
      </c>
      <c r="G22" s="13">
        <v>515</v>
      </c>
      <c r="H22" s="14">
        <v>1386</v>
      </c>
      <c r="I22" s="33">
        <f t="shared" si="0"/>
        <v>0</v>
      </c>
      <c r="J22" s="15"/>
      <c r="K22" s="20"/>
      <c r="L22" s="31"/>
      <c r="M22" s="32"/>
      <c r="N22" s="21"/>
      <c r="O22" s="24"/>
    </row>
    <row r="23" spans="2:15" ht="15.75" x14ac:dyDescent="0.25">
      <c r="B23" s="17" t="s">
        <v>123</v>
      </c>
      <c r="C23" s="38"/>
      <c r="D23" s="38"/>
      <c r="E23" s="39"/>
      <c r="F23" s="16">
        <v>12</v>
      </c>
      <c r="G23" s="13">
        <v>560</v>
      </c>
      <c r="H23" s="14">
        <v>1512</v>
      </c>
      <c r="I23" s="33">
        <f t="shared" si="0"/>
        <v>0</v>
      </c>
      <c r="K23" s="20"/>
      <c r="L23" s="31"/>
      <c r="M23" s="32"/>
      <c r="N23" s="21"/>
      <c r="O23" s="24"/>
    </row>
    <row r="24" spans="2:15" ht="15.75" x14ac:dyDescent="0.25">
      <c r="B24" s="17" t="s">
        <v>124</v>
      </c>
      <c r="C24" s="38"/>
      <c r="D24" s="38"/>
      <c r="E24" s="39"/>
      <c r="F24" s="16">
        <v>13</v>
      </c>
      <c r="G24" s="13">
        <v>605</v>
      </c>
      <c r="H24" s="14">
        <v>1638</v>
      </c>
      <c r="I24" s="33">
        <f t="shared" si="0"/>
        <v>0</v>
      </c>
      <c r="K24" s="20"/>
      <c r="L24" s="31"/>
      <c r="M24" s="32"/>
      <c r="N24" s="21"/>
      <c r="O24" s="24"/>
    </row>
    <row r="25" spans="2:15" ht="15.75" x14ac:dyDescent="0.25">
      <c r="B25" s="17" t="s">
        <v>125</v>
      </c>
      <c r="C25" s="38"/>
      <c r="D25" s="38"/>
      <c r="E25" s="39"/>
      <c r="F25" s="16">
        <v>14</v>
      </c>
      <c r="G25" s="13">
        <v>650</v>
      </c>
      <c r="H25" s="14">
        <v>1764</v>
      </c>
      <c r="I25" s="33">
        <f t="shared" si="0"/>
        <v>0</v>
      </c>
      <c r="K25" s="20"/>
      <c r="L25" s="31"/>
      <c r="M25" s="32"/>
      <c r="N25" s="21"/>
      <c r="O25" s="24"/>
    </row>
    <row r="26" spans="2:15" ht="15.75" x14ac:dyDescent="0.25">
      <c r="B26" s="17" t="s">
        <v>126</v>
      </c>
      <c r="C26" s="38"/>
      <c r="D26" s="38"/>
      <c r="E26" s="39"/>
      <c r="F26" s="16">
        <v>15</v>
      </c>
      <c r="G26" s="13">
        <v>695</v>
      </c>
      <c r="H26" s="14">
        <v>1890</v>
      </c>
      <c r="I26" s="33">
        <f t="shared" si="0"/>
        <v>0</v>
      </c>
      <c r="K26" s="20"/>
      <c r="L26" s="31"/>
      <c r="M26" s="32"/>
      <c r="N26" s="21"/>
      <c r="O26" s="24"/>
    </row>
    <row r="27" spans="2:15" ht="15.75" x14ac:dyDescent="0.25">
      <c r="B27" s="17" t="s">
        <v>127</v>
      </c>
      <c r="C27" s="38"/>
      <c r="D27" s="38"/>
      <c r="E27" s="39"/>
      <c r="F27" s="16">
        <v>16</v>
      </c>
      <c r="G27" s="13">
        <v>740</v>
      </c>
      <c r="H27" s="14">
        <v>2016</v>
      </c>
      <c r="I27" s="33">
        <f t="shared" si="0"/>
        <v>0</v>
      </c>
      <c r="K27" s="20"/>
      <c r="L27" s="31"/>
      <c r="M27" s="32"/>
      <c r="N27" s="21"/>
      <c r="O27" s="24"/>
    </row>
    <row r="28" spans="2:15" ht="15.75" x14ac:dyDescent="0.25">
      <c r="B28" s="17" t="s">
        <v>378</v>
      </c>
      <c r="C28" s="38"/>
      <c r="D28" s="38"/>
      <c r="E28" s="39"/>
      <c r="F28" s="16">
        <v>17</v>
      </c>
      <c r="G28" s="13">
        <v>785</v>
      </c>
      <c r="H28" s="14">
        <v>2142</v>
      </c>
      <c r="I28" s="33">
        <f t="shared" si="0"/>
        <v>0</v>
      </c>
      <c r="K28" s="20"/>
      <c r="L28" s="31"/>
      <c r="M28" s="32"/>
      <c r="N28" s="21"/>
      <c r="O28" s="24"/>
    </row>
    <row r="29" spans="2:15" ht="15.75" x14ac:dyDescent="0.25">
      <c r="B29" s="17" t="s">
        <v>379</v>
      </c>
      <c r="C29" s="38"/>
      <c r="D29" s="38"/>
      <c r="E29" s="39"/>
      <c r="F29" s="16">
        <v>18</v>
      </c>
      <c r="G29" s="13">
        <v>830</v>
      </c>
      <c r="H29" s="14">
        <v>2268</v>
      </c>
      <c r="I29" s="33">
        <f t="shared" si="0"/>
        <v>0</v>
      </c>
      <c r="K29" s="20"/>
      <c r="L29" s="31"/>
      <c r="M29" s="32"/>
      <c r="N29" s="21"/>
      <c r="O29" s="24"/>
    </row>
    <row r="30" spans="2:15" ht="15.75" x14ac:dyDescent="0.25">
      <c r="B30" s="17" t="s">
        <v>380</v>
      </c>
      <c r="C30" s="38"/>
      <c r="D30" s="38"/>
      <c r="E30" s="39"/>
      <c r="F30" s="16">
        <v>19</v>
      </c>
      <c r="G30" s="13">
        <v>875</v>
      </c>
      <c r="H30" s="14">
        <v>2394</v>
      </c>
      <c r="I30" s="33">
        <f t="shared" si="0"/>
        <v>0</v>
      </c>
      <c r="K30" s="20"/>
      <c r="L30" s="31"/>
      <c r="M30" s="32"/>
      <c r="N30" s="21"/>
      <c r="O30" s="24"/>
    </row>
    <row r="31" spans="2:15" ht="15.75" x14ac:dyDescent="0.25">
      <c r="B31" s="17" t="s">
        <v>381</v>
      </c>
      <c r="C31" s="38"/>
      <c r="D31" s="38"/>
      <c r="E31" s="39"/>
      <c r="F31" s="16">
        <v>20</v>
      </c>
      <c r="G31" s="13">
        <v>920</v>
      </c>
      <c r="H31" s="14">
        <v>2520</v>
      </c>
      <c r="I31" s="33">
        <f t="shared" si="0"/>
        <v>0</v>
      </c>
      <c r="K31" s="20"/>
      <c r="L31" s="31"/>
      <c r="M31" s="32"/>
      <c r="N31" s="21"/>
      <c r="O31" s="24"/>
    </row>
  </sheetData>
  <mergeCells count="12">
    <mergeCell ref="C14:C31"/>
    <mergeCell ref="D14:D31"/>
    <mergeCell ref="E14:E31"/>
    <mergeCell ref="B11:I11"/>
    <mergeCell ref="B12:B13"/>
    <mergeCell ref="C12:C13"/>
    <mergeCell ref="D12:D13"/>
    <mergeCell ref="E12:E13"/>
    <mergeCell ref="F12:F13"/>
    <mergeCell ref="G12:G13"/>
    <mergeCell ref="H12:H13"/>
    <mergeCell ref="I12:I13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31"/>
  <sheetViews>
    <sheetView topLeftCell="A11" workbookViewId="0">
      <selection activeCell="L25" sqref="L25"/>
    </sheetView>
  </sheetViews>
  <sheetFormatPr defaultRowHeight="15" x14ac:dyDescent="0.25"/>
  <cols>
    <col min="1" max="1" width="5.140625" customWidth="1"/>
    <col min="2" max="2" width="18.7109375" customWidth="1"/>
    <col min="3" max="4" width="12.28515625" customWidth="1"/>
    <col min="5" max="5" width="9.85546875" customWidth="1"/>
    <col min="7" max="7" width="8.7109375" customWidth="1"/>
    <col min="8" max="8" width="21" customWidth="1"/>
    <col min="9" max="9" width="17.85546875" customWidth="1"/>
    <col min="10" max="10" width="10.42578125" customWidth="1"/>
    <col min="11" max="11" width="23.140625" customWidth="1"/>
    <col min="12" max="12" width="12.42578125" customWidth="1"/>
    <col min="13" max="13" width="9.85546875" customWidth="1"/>
    <col min="15" max="15" width="8.140625" customWidth="1"/>
  </cols>
  <sheetData>
    <row r="2" spans="2:15" ht="15.75" x14ac:dyDescent="0.25">
      <c r="B2" s="34"/>
      <c r="C2" s="36"/>
      <c r="D2" s="1" t="s">
        <v>0</v>
      </c>
      <c r="E2" s="1"/>
      <c r="F2" s="2"/>
      <c r="G2" s="2"/>
      <c r="H2" s="3"/>
    </row>
    <row r="3" spans="2:15" ht="16.5" thickBot="1" x14ac:dyDescent="0.3">
      <c r="B3" s="34"/>
      <c r="C3" s="4"/>
      <c r="D3" s="34"/>
      <c r="E3" s="34"/>
      <c r="F3" s="34"/>
      <c r="G3" s="34"/>
      <c r="H3" s="5"/>
    </row>
    <row r="4" spans="2:15" ht="16.5" thickBot="1" x14ac:dyDescent="0.3">
      <c r="B4" s="35"/>
      <c r="C4" s="4" t="s">
        <v>1</v>
      </c>
      <c r="D4" s="34"/>
      <c r="E4" s="34"/>
      <c r="F4" s="34"/>
      <c r="G4" s="6">
        <v>0</v>
      </c>
      <c r="H4" s="5"/>
      <c r="K4" s="7" t="s">
        <v>12</v>
      </c>
    </row>
    <row r="5" spans="2:15" ht="16.5" thickBot="1" x14ac:dyDescent="0.3">
      <c r="B5" s="35"/>
      <c r="C5" s="4"/>
      <c r="D5" s="34"/>
      <c r="E5" s="34"/>
      <c r="F5" s="34"/>
      <c r="G5" s="37"/>
      <c r="H5" s="5"/>
    </row>
    <row r="6" spans="2:15" ht="16.5" thickBot="1" x14ac:dyDescent="0.3">
      <c r="B6" s="35"/>
      <c r="C6" s="4" t="s">
        <v>2</v>
      </c>
      <c r="D6" s="34"/>
      <c r="E6" s="34"/>
      <c r="F6" s="34"/>
      <c r="G6" s="6">
        <v>0</v>
      </c>
      <c r="H6" s="5"/>
      <c r="K6" t="s">
        <v>3</v>
      </c>
      <c r="M6" s="8">
        <f>(G4+G6)/2-G8</f>
        <v>0</v>
      </c>
    </row>
    <row r="7" spans="2:15" ht="16.5" thickBot="1" x14ac:dyDescent="0.3">
      <c r="B7" s="35"/>
      <c r="C7" s="4"/>
      <c r="D7" s="34"/>
      <c r="E7" s="34"/>
      <c r="F7" s="34"/>
      <c r="G7" s="37"/>
      <c r="H7" s="5"/>
    </row>
    <row r="8" spans="2:15" ht="16.5" thickBot="1" x14ac:dyDescent="0.3">
      <c r="B8" s="35"/>
      <c r="C8" s="4" t="s">
        <v>4</v>
      </c>
      <c r="D8" s="34"/>
      <c r="E8" s="34"/>
      <c r="F8" s="34"/>
      <c r="G8" s="6">
        <v>0</v>
      </c>
      <c r="H8" s="5"/>
    </row>
    <row r="9" spans="2:15" ht="15.75" x14ac:dyDescent="0.25">
      <c r="B9" s="34"/>
      <c r="C9" s="9"/>
      <c r="D9" s="10"/>
      <c r="E9" s="10"/>
      <c r="F9" s="10"/>
      <c r="G9" s="11"/>
      <c r="H9" s="12"/>
    </row>
    <row r="11" spans="2:15" ht="18.75" x14ac:dyDescent="0.25">
      <c r="B11" s="40" t="s">
        <v>382</v>
      </c>
      <c r="C11" s="41"/>
      <c r="D11" s="41"/>
      <c r="E11" s="41"/>
      <c r="F11" s="41"/>
      <c r="G11" s="41"/>
      <c r="H11" s="41"/>
      <c r="I11" s="41"/>
      <c r="K11" s="28"/>
      <c r="L11" s="29"/>
      <c r="M11" s="29"/>
      <c r="N11" s="29"/>
      <c r="O11" s="29"/>
    </row>
    <row r="12" spans="2:15" ht="15.75" x14ac:dyDescent="0.25">
      <c r="B12" s="42" t="s">
        <v>5</v>
      </c>
      <c r="C12" s="44" t="s">
        <v>6</v>
      </c>
      <c r="D12" s="44" t="s">
        <v>13</v>
      </c>
      <c r="E12" s="44" t="s">
        <v>7</v>
      </c>
      <c r="F12" s="44" t="s">
        <v>8</v>
      </c>
      <c r="G12" s="46" t="s">
        <v>9</v>
      </c>
      <c r="H12" s="47" t="s">
        <v>10</v>
      </c>
      <c r="I12" s="49" t="s">
        <v>11</v>
      </c>
      <c r="K12" s="30"/>
      <c r="L12" s="26"/>
      <c r="M12" s="26"/>
      <c r="N12" s="26"/>
      <c r="O12" s="26"/>
    </row>
    <row r="13" spans="2:15" ht="15.75" x14ac:dyDescent="0.25">
      <c r="B13" s="43"/>
      <c r="C13" s="45"/>
      <c r="D13" s="45"/>
      <c r="E13" s="45"/>
      <c r="F13" s="45"/>
      <c r="G13" s="44"/>
      <c r="H13" s="48"/>
      <c r="I13" s="49"/>
      <c r="K13" s="30"/>
      <c r="L13" s="26"/>
      <c r="M13" s="26"/>
      <c r="N13" s="26"/>
      <c r="O13" s="26"/>
    </row>
    <row r="14" spans="2:15" ht="15.75" x14ac:dyDescent="0.25">
      <c r="B14" s="17" t="s">
        <v>383</v>
      </c>
      <c r="C14" s="38">
        <v>1100</v>
      </c>
      <c r="D14" s="38">
        <v>1176</v>
      </c>
      <c r="E14" s="39">
        <v>70</v>
      </c>
      <c r="F14" s="16">
        <v>3</v>
      </c>
      <c r="G14" s="16">
        <v>155</v>
      </c>
      <c r="H14" s="18">
        <v>411.59999999999997</v>
      </c>
      <c r="I14" s="33">
        <f>H14*POWER((($G$4+$G$6)/2-$G$8)/70,1.28)</f>
        <v>0</v>
      </c>
      <c r="J14" s="19"/>
      <c r="K14" s="20"/>
      <c r="L14" s="31"/>
      <c r="M14" s="32"/>
      <c r="N14" s="21"/>
      <c r="O14" s="21"/>
    </row>
    <row r="15" spans="2:15" ht="15.75" x14ac:dyDescent="0.25">
      <c r="B15" s="17" t="s">
        <v>384</v>
      </c>
      <c r="C15" s="38"/>
      <c r="D15" s="38"/>
      <c r="E15" s="39"/>
      <c r="F15" s="16">
        <v>4</v>
      </c>
      <c r="G15" s="16">
        <v>200</v>
      </c>
      <c r="H15" s="18">
        <v>548.79999999999995</v>
      </c>
      <c r="I15" s="33">
        <f t="shared" ref="I15:I31" si="0">H15*POWER((($G$4+$G$6)/2-$G$8)/70,1.28)</f>
        <v>0</v>
      </c>
      <c r="J15" s="19"/>
      <c r="K15" s="20"/>
      <c r="L15" s="31"/>
      <c r="M15" s="32"/>
      <c r="N15" s="21"/>
      <c r="O15" s="21"/>
    </row>
    <row r="16" spans="2:15" ht="15.75" x14ac:dyDescent="0.25">
      <c r="B16" s="17" t="s">
        <v>385</v>
      </c>
      <c r="C16" s="38"/>
      <c r="D16" s="38"/>
      <c r="E16" s="39"/>
      <c r="F16" s="16">
        <v>5</v>
      </c>
      <c r="G16" s="16">
        <v>245</v>
      </c>
      <c r="H16" s="18">
        <v>686</v>
      </c>
      <c r="I16" s="33">
        <f t="shared" si="0"/>
        <v>0</v>
      </c>
      <c r="J16" s="19"/>
      <c r="K16" s="20"/>
      <c r="L16" s="31"/>
      <c r="M16" s="32"/>
      <c r="N16" s="21"/>
      <c r="O16" s="21"/>
    </row>
    <row r="17" spans="2:15" ht="15.75" x14ac:dyDescent="0.25">
      <c r="B17" s="17" t="s">
        <v>386</v>
      </c>
      <c r="C17" s="38"/>
      <c r="D17" s="38"/>
      <c r="E17" s="39"/>
      <c r="F17" s="16">
        <v>6</v>
      </c>
      <c r="G17" s="16">
        <v>290</v>
      </c>
      <c r="H17" s="18">
        <v>823.19999999999993</v>
      </c>
      <c r="I17" s="33">
        <f t="shared" si="0"/>
        <v>0</v>
      </c>
      <c r="J17" s="19"/>
      <c r="K17" s="20"/>
      <c r="L17" s="31"/>
      <c r="M17" s="32"/>
      <c r="N17" s="21"/>
      <c r="O17" s="21"/>
    </row>
    <row r="18" spans="2:15" ht="15.75" x14ac:dyDescent="0.25">
      <c r="B18" s="17" t="s">
        <v>387</v>
      </c>
      <c r="C18" s="38"/>
      <c r="D18" s="38"/>
      <c r="E18" s="39"/>
      <c r="F18" s="16">
        <v>7</v>
      </c>
      <c r="G18" s="13">
        <v>335</v>
      </c>
      <c r="H18" s="14">
        <v>960.39999999999986</v>
      </c>
      <c r="I18" s="33">
        <f t="shared" si="0"/>
        <v>0</v>
      </c>
      <c r="K18" s="20"/>
      <c r="L18" s="31"/>
      <c r="M18" s="32"/>
      <c r="N18" s="21"/>
      <c r="O18" s="24"/>
    </row>
    <row r="19" spans="2:15" ht="15.75" x14ac:dyDescent="0.25">
      <c r="B19" s="17" t="s">
        <v>388</v>
      </c>
      <c r="C19" s="38"/>
      <c r="D19" s="38"/>
      <c r="E19" s="39"/>
      <c r="F19" s="16">
        <v>8</v>
      </c>
      <c r="G19" s="13">
        <v>380</v>
      </c>
      <c r="H19" s="14">
        <v>1097.5999999999999</v>
      </c>
      <c r="I19" s="33">
        <f t="shared" si="0"/>
        <v>0</v>
      </c>
      <c r="K19" s="20"/>
      <c r="L19" s="31"/>
      <c r="M19" s="32"/>
      <c r="N19" s="21"/>
      <c r="O19" s="24"/>
    </row>
    <row r="20" spans="2:15" ht="15.75" x14ac:dyDescent="0.25">
      <c r="B20" s="17" t="s">
        <v>389</v>
      </c>
      <c r="C20" s="38"/>
      <c r="D20" s="38"/>
      <c r="E20" s="39"/>
      <c r="F20" s="16">
        <v>9</v>
      </c>
      <c r="G20" s="13">
        <v>425</v>
      </c>
      <c r="H20" s="14">
        <v>1234.8</v>
      </c>
      <c r="I20" s="33">
        <f t="shared" si="0"/>
        <v>0</v>
      </c>
      <c r="K20" s="20"/>
      <c r="L20" s="31"/>
      <c r="M20" s="32"/>
      <c r="N20" s="21"/>
      <c r="O20" s="24"/>
    </row>
    <row r="21" spans="2:15" ht="15.75" x14ac:dyDescent="0.25">
      <c r="B21" s="17" t="s">
        <v>390</v>
      </c>
      <c r="C21" s="38"/>
      <c r="D21" s="38"/>
      <c r="E21" s="39"/>
      <c r="F21" s="16">
        <v>10</v>
      </c>
      <c r="G21" s="13">
        <v>470</v>
      </c>
      <c r="H21" s="14">
        <v>1372</v>
      </c>
      <c r="I21" s="33">
        <f t="shared" si="0"/>
        <v>0</v>
      </c>
      <c r="K21" s="20"/>
      <c r="L21" s="31"/>
      <c r="M21" s="32"/>
      <c r="N21" s="21"/>
      <c r="O21" s="24"/>
    </row>
    <row r="22" spans="2:15" ht="15.75" x14ac:dyDescent="0.25">
      <c r="B22" s="17" t="s">
        <v>391</v>
      </c>
      <c r="C22" s="38"/>
      <c r="D22" s="38"/>
      <c r="E22" s="39"/>
      <c r="F22" s="16">
        <v>11</v>
      </c>
      <c r="G22" s="13">
        <v>515</v>
      </c>
      <c r="H22" s="14">
        <v>1509.1999999999998</v>
      </c>
      <c r="I22" s="33">
        <f t="shared" si="0"/>
        <v>0</v>
      </c>
      <c r="J22" s="15"/>
      <c r="K22" s="20"/>
      <c r="L22" s="31"/>
      <c r="M22" s="32"/>
      <c r="N22" s="21"/>
      <c r="O22" s="24"/>
    </row>
    <row r="23" spans="2:15" ht="15.75" x14ac:dyDescent="0.25">
      <c r="B23" s="17" t="s">
        <v>392</v>
      </c>
      <c r="C23" s="38"/>
      <c r="D23" s="38"/>
      <c r="E23" s="39"/>
      <c r="F23" s="16">
        <v>12</v>
      </c>
      <c r="G23" s="13">
        <v>560</v>
      </c>
      <c r="H23" s="14">
        <v>1646.3999999999999</v>
      </c>
      <c r="I23" s="33">
        <f t="shared" si="0"/>
        <v>0</v>
      </c>
      <c r="K23" s="20"/>
      <c r="L23" s="31"/>
      <c r="M23" s="32"/>
      <c r="N23" s="21"/>
      <c r="O23" s="24"/>
    </row>
    <row r="24" spans="2:15" ht="15.75" x14ac:dyDescent="0.25">
      <c r="B24" s="17" t="s">
        <v>393</v>
      </c>
      <c r="C24" s="38"/>
      <c r="D24" s="38"/>
      <c r="E24" s="39"/>
      <c r="F24" s="16">
        <v>13</v>
      </c>
      <c r="G24" s="13">
        <v>605</v>
      </c>
      <c r="H24" s="14">
        <v>1783.6</v>
      </c>
      <c r="I24" s="33">
        <f t="shared" si="0"/>
        <v>0</v>
      </c>
      <c r="K24" s="20"/>
      <c r="L24" s="31"/>
      <c r="M24" s="32"/>
      <c r="N24" s="21"/>
      <c r="O24" s="24"/>
    </row>
    <row r="25" spans="2:15" ht="15.75" x14ac:dyDescent="0.25">
      <c r="B25" s="17" t="s">
        <v>394</v>
      </c>
      <c r="C25" s="38"/>
      <c r="D25" s="38"/>
      <c r="E25" s="39"/>
      <c r="F25" s="16">
        <v>14</v>
      </c>
      <c r="G25" s="13">
        <v>650</v>
      </c>
      <c r="H25" s="14">
        <v>1920.7999999999997</v>
      </c>
      <c r="I25" s="33">
        <f t="shared" si="0"/>
        <v>0</v>
      </c>
      <c r="K25" s="20"/>
      <c r="L25" s="31"/>
      <c r="M25" s="32"/>
      <c r="N25" s="21"/>
      <c r="O25" s="24"/>
    </row>
    <row r="26" spans="2:15" ht="15.75" x14ac:dyDescent="0.25">
      <c r="B26" s="17" t="s">
        <v>395</v>
      </c>
      <c r="C26" s="38"/>
      <c r="D26" s="38"/>
      <c r="E26" s="39"/>
      <c r="F26" s="16">
        <v>15</v>
      </c>
      <c r="G26" s="13">
        <v>695</v>
      </c>
      <c r="H26" s="14">
        <v>2058</v>
      </c>
      <c r="I26" s="33">
        <f t="shared" si="0"/>
        <v>0</v>
      </c>
      <c r="K26" s="20"/>
      <c r="L26" s="31"/>
      <c r="M26" s="32"/>
      <c r="N26" s="21"/>
      <c r="O26" s="24"/>
    </row>
    <row r="27" spans="2:15" ht="15.75" x14ac:dyDescent="0.25">
      <c r="B27" s="17" t="s">
        <v>396</v>
      </c>
      <c r="C27" s="38"/>
      <c r="D27" s="38"/>
      <c r="E27" s="39"/>
      <c r="F27" s="16">
        <v>16</v>
      </c>
      <c r="G27" s="13">
        <v>740</v>
      </c>
      <c r="H27" s="14">
        <v>2195.1999999999998</v>
      </c>
      <c r="I27" s="33">
        <f t="shared" si="0"/>
        <v>0</v>
      </c>
      <c r="K27" s="20"/>
      <c r="L27" s="31"/>
      <c r="M27" s="32"/>
      <c r="N27" s="21"/>
      <c r="O27" s="24"/>
    </row>
    <row r="28" spans="2:15" ht="15.75" x14ac:dyDescent="0.25">
      <c r="B28" s="17" t="s">
        <v>397</v>
      </c>
      <c r="C28" s="38"/>
      <c r="D28" s="38"/>
      <c r="E28" s="39"/>
      <c r="F28" s="16">
        <v>17</v>
      </c>
      <c r="G28" s="13">
        <v>785</v>
      </c>
      <c r="H28" s="14">
        <v>2332.3999999999996</v>
      </c>
      <c r="I28" s="33">
        <f t="shared" si="0"/>
        <v>0</v>
      </c>
      <c r="K28" s="20"/>
      <c r="L28" s="31"/>
      <c r="M28" s="32"/>
      <c r="N28" s="21"/>
      <c r="O28" s="24"/>
    </row>
    <row r="29" spans="2:15" ht="15.75" x14ac:dyDescent="0.25">
      <c r="B29" s="17" t="s">
        <v>398</v>
      </c>
      <c r="C29" s="38"/>
      <c r="D29" s="38"/>
      <c r="E29" s="39"/>
      <c r="F29" s="16">
        <v>18</v>
      </c>
      <c r="G29" s="13">
        <v>830</v>
      </c>
      <c r="H29" s="14">
        <v>2469.6</v>
      </c>
      <c r="I29" s="33">
        <f t="shared" si="0"/>
        <v>0</v>
      </c>
      <c r="K29" s="20"/>
      <c r="L29" s="31"/>
      <c r="M29" s="32"/>
      <c r="N29" s="21"/>
      <c r="O29" s="24"/>
    </row>
    <row r="30" spans="2:15" ht="15.75" x14ac:dyDescent="0.25">
      <c r="B30" s="17" t="s">
        <v>399</v>
      </c>
      <c r="C30" s="38"/>
      <c r="D30" s="38"/>
      <c r="E30" s="39"/>
      <c r="F30" s="16">
        <v>19</v>
      </c>
      <c r="G30" s="13">
        <v>875</v>
      </c>
      <c r="H30" s="14">
        <v>2606.7999999999997</v>
      </c>
      <c r="I30" s="33">
        <f t="shared" si="0"/>
        <v>0</v>
      </c>
      <c r="K30" s="20"/>
      <c r="L30" s="31"/>
      <c r="M30" s="32"/>
      <c r="N30" s="21"/>
      <c r="O30" s="24"/>
    </row>
    <row r="31" spans="2:15" ht="15.75" x14ac:dyDescent="0.25">
      <c r="B31" s="17" t="s">
        <v>400</v>
      </c>
      <c r="C31" s="38"/>
      <c r="D31" s="38"/>
      <c r="E31" s="39"/>
      <c r="F31" s="16">
        <v>20</v>
      </c>
      <c r="G31" s="13">
        <v>920</v>
      </c>
      <c r="H31" s="14">
        <v>2744</v>
      </c>
      <c r="I31" s="33">
        <f t="shared" si="0"/>
        <v>0</v>
      </c>
      <c r="K31" s="20"/>
      <c r="L31" s="31"/>
      <c r="M31" s="32"/>
      <c r="N31" s="21"/>
      <c r="O31" s="24"/>
    </row>
  </sheetData>
  <mergeCells count="12">
    <mergeCell ref="C14:C31"/>
    <mergeCell ref="D14:D31"/>
    <mergeCell ref="E14:E31"/>
    <mergeCell ref="B11:I11"/>
    <mergeCell ref="B12:B13"/>
    <mergeCell ref="C12:C13"/>
    <mergeCell ref="D12:D13"/>
    <mergeCell ref="E12:E13"/>
    <mergeCell ref="F12:F13"/>
    <mergeCell ref="G12:G13"/>
    <mergeCell ref="H12:H13"/>
    <mergeCell ref="I12:I13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31"/>
  <sheetViews>
    <sheetView workbookViewId="0">
      <selection activeCell="J17" sqref="J17"/>
    </sheetView>
  </sheetViews>
  <sheetFormatPr defaultRowHeight="15" x14ac:dyDescent="0.25"/>
  <cols>
    <col min="1" max="1" width="5.140625" customWidth="1"/>
    <col min="2" max="2" width="18.7109375" customWidth="1"/>
    <col min="3" max="4" width="12.28515625" customWidth="1"/>
    <col min="5" max="5" width="9.85546875" customWidth="1"/>
    <col min="7" max="7" width="8.7109375" customWidth="1"/>
    <col min="8" max="8" width="21" customWidth="1"/>
    <col min="9" max="9" width="17.85546875" customWidth="1"/>
    <col min="10" max="10" width="10.42578125" customWidth="1"/>
    <col min="11" max="11" width="23.140625" customWidth="1"/>
    <col min="12" max="12" width="12.42578125" customWidth="1"/>
    <col min="13" max="13" width="9.85546875" customWidth="1"/>
    <col min="15" max="15" width="8.140625" customWidth="1"/>
  </cols>
  <sheetData>
    <row r="2" spans="2:15" ht="15.75" x14ac:dyDescent="0.25">
      <c r="B2" s="34"/>
      <c r="C2" s="36"/>
      <c r="D2" s="1" t="s">
        <v>0</v>
      </c>
      <c r="E2" s="1"/>
      <c r="F2" s="2"/>
      <c r="G2" s="2"/>
      <c r="H2" s="3"/>
    </row>
    <row r="3" spans="2:15" ht="16.5" thickBot="1" x14ac:dyDescent="0.3">
      <c r="B3" s="34"/>
      <c r="C3" s="4"/>
      <c r="D3" s="34"/>
      <c r="E3" s="34"/>
      <c r="F3" s="34"/>
      <c r="G3" s="34"/>
      <c r="H3" s="5"/>
    </row>
    <row r="4" spans="2:15" ht="16.5" thickBot="1" x14ac:dyDescent="0.3">
      <c r="B4" s="35"/>
      <c r="C4" s="4" t="s">
        <v>1</v>
      </c>
      <c r="D4" s="34"/>
      <c r="E4" s="34"/>
      <c r="F4" s="34"/>
      <c r="G4" s="6">
        <v>0</v>
      </c>
      <c r="H4" s="5"/>
      <c r="K4" s="7" t="s">
        <v>12</v>
      </c>
    </row>
    <row r="5" spans="2:15" ht="16.5" thickBot="1" x14ac:dyDescent="0.3">
      <c r="B5" s="35"/>
      <c r="C5" s="4"/>
      <c r="D5" s="34"/>
      <c r="E5" s="34"/>
      <c r="F5" s="34"/>
      <c r="G5" s="37"/>
      <c r="H5" s="5"/>
    </row>
    <row r="6" spans="2:15" ht="16.5" thickBot="1" x14ac:dyDescent="0.3">
      <c r="B6" s="35"/>
      <c r="C6" s="4" t="s">
        <v>2</v>
      </c>
      <c r="D6" s="34"/>
      <c r="E6" s="34"/>
      <c r="F6" s="34"/>
      <c r="G6" s="6">
        <v>0</v>
      </c>
      <c r="H6" s="5"/>
      <c r="K6" t="s">
        <v>3</v>
      </c>
      <c r="M6" s="8">
        <f>(G4+G6)/2-G8</f>
        <v>0</v>
      </c>
    </row>
    <row r="7" spans="2:15" ht="16.5" thickBot="1" x14ac:dyDescent="0.3">
      <c r="B7" s="35"/>
      <c r="C7" s="4"/>
      <c r="D7" s="34"/>
      <c r="E7" s="34"/>
      <c r="F7" s="34"/>
      <c r="G7" s="37"/>
      <c r="H7" s="5"/>
    </row>
    <row r="8" spans="2:15" ht="16.5" thickBot="1" x14ac:dyDescent="0.3">
      <c r="B8" s="35"/>
      <c r="C8" s="4" t="s">
        <v>4</v>
      </c>
      <c r="D8" s="34"/>
      <c r="E8" s="34"/>
      <c r="F8" s="34"/>
      <c r="G8" s="6">
        <v>0</v>
      </c>
      <c r="H8" s="5"/>
    </row>
    <row r="9" spans="2:15" ht="15.75" x14ac:dyDescent="0.25">
      <c r="B9" s="34"/>
      <c r="C9" s="9"/>
      <c r="D9" s="10"/>
      <c r="E9" s="10"/>
      <c r="F9" s="10"/>
      <c r="G9" s="11"/>
      <c r="H9" s="12"/>
    </row>
    <row r="11" spans="2:15" ht="18.75" x14ac:dyDescent="0.25">
      <c r="B11" s="40" t="s">
        <v>128</v>
      </c>
      <c r="C11" s="41"/>
      <c r="D11" s="41"/>
      <c r="E11" s="41"/>
      <c r="F11" s="41"/>
      <c r="G11" s="41"/>
      <c r="H11" s="41"/>
      <c r="I11" s="41"/>
      <c r="K11" s="28"/>
      <c r="L11" s="29"/>
      <c r="M11" s="29"/>
      <c r="N11" s="29"/>
      <c r="O11" s="29"/>
    </row>
    <row r="12" spans="2:15" ht="15.75" x14ac:dyDescent="0.25">
      <c r="B12" s="42" t="s">
        <v>5</v>
      </c>
      <c r="C12" s="44" t="s">
        <v>6</v>
      </c>
      <c r="D12" s="44" t="s">
        <v>13</v>
      </c>
      <c r="E12" s="44" t="s">
        <v>7</v>
      </c>
      <c r="F12" s="44" t="s">
        <v>8</v>
      </c>
      <c r="G12" s="46" t="s">
        <v>9</v>
      </c>
      <c r="H12" s="47" t="s">
        <v>10</v>
      </c>
      <c r="I12" s="49" t="s">
        <v>11</v>
      </c>
      <c r="K12" s="30"/>
      <c r="L12" s="26"/>
      <c r="M12" s="26"/>
      <c r="N12" s="26"/>
      <c r="O12" s="26"/>
    </row>
    <row r="13" spans="2:15" ht="15.75" x14ac:dyDescent="0.25">
      <c r="B13" s="43"/>
      <c r="C13" s="45"/>
      <c r="D13" s="45"/>
      <c r="E13" s="45"/>
      <c r="F13" s="45"/>
      <c r="G13" s="44"/>
      <c r="H13" s="48"/>
      <c r="I13" s="49"/>
      <c r="K13" s="30"/>
      <c r="L13" s="26"/>
      <c r="M13" s="26"/>
      <c r="N13" s="26"/>
      <c r="O13" s="26"/>
    </row>
    <row r="14" spans="2:15" ht="15.75" x14ac:dyDescent="0.25">
      <c r="B14" s="17" t="s">
        <v>129</v>
      </c>
      <c r="C14" s="38">
        <v>1250</v>
      </c>
      <c r="D14" s="38">
        <v>1326</v>
      </c>
      <c r="E14" s="39">
        <v>70</v>
      </c>
      <c r="F14" s="16">
        <v>3</v>
      </c>
      <c r="G14" s="16">
        <v>155</v>
      </c>
      <c r="H14" s="18">
        <v>462</v>
      </c>
      <c r="I14" s="33">
        <f>H14*POWER((($G$4+$G$6)/2-$G$8)/70,1.28)</f>
        <v>0</v>
      </c>
      <c r="J14" s="19"/>
      <c r="K14" s="20"/>
      <c r="L14" s="31"/>
      <c r="M14" s="32"/>
      <c r="N14" s="21"/>
      <c r="O14" s="21"/>
    </row>
    <row r="15" spans="2:15" ht="15.75" x14ac:dyDescent="0.25">
      <c r="B15" s="17" t="s">
        <v>130</v>
      </c>
      <c r="C15" s="38"/>
      <c r="D15" s="38"/>
      <c r="E15" s="39"/>
      <c r="F15" s="16">
        <v>4</v>
      </c>
      <c r="G15" s="16">
        <v>200</v>
      </c>
      <c r="H15" s="18">
        <v>616</v>
      </c>
      <c r="I15" s="33">
        <f t="shared" ref="I15:I31" si="0">H15*POWER((($G$4+$G$6)/2-$G$8)/70,1.28)</f>
        <v>0</v>
      </c>
      <c r="J15" s="19"/>
      <c r="K15" s="20"/>
      <c r="L15" s="31"/>
      <c r="M15" s="32"/>
      <c r="N15" s="21"/>
      <c r="O15" s="21"/>
    </row>
    <row r="16" spans="2:15" ht="15.75" x14ac:dyDescent="0.25">
      <c r="B16" s="17" t="s">
        <v>131</v>
      </c>
      <c r="C16" s="38"/>
      <c r="D16" s="38"/>
      <c r="E16" s="39"/>
      <c r="F16" s="16">
        <v>5</v>
      </c>
      <c r="G16" s="16">
        <v>245</v>
      </c>
      <c r="H16" s="18">
        <v>770</v>
      </c>
      <c r="I16" s="33">
        <f t="shared" si="0"/>
        <v>0</v>
      </c>
      <c r="J16" s="19"/>
      <c r="K16" s="20"/>
      <c r="L16" s="31"/>
      <c r="M16" s="32"/>
      <c r="N16" s="21"/>
      <c r="O16" s="21"/>
    </row>
    <row r="17" spans="2:15" ht="15.75" x14ac:dyDescent="0.25">
      <c r="B17" s="17" t="s">
        <v>132</v>
      </c>
      <c r="C17" s="38"/>
      <c r="D17" s="38"/>
      <c r="E17" s="39"/>
      <c r="F17" s="16">
        <v>6</v>
      </c>
      <c r="G17" s="16">
        <v>290</v>
      </c>
      <c r="H17" s="18">
        <v>924</v>
      </c>
      <c r="I17" s="33">
        <f>H17*POWER((($G$4+$G$6)/2-$G$8)/70,1.28)</f>
        <v>0</v>
      </c>
      <c r="J17" s="19"/>
      <c r="K17" s="20"/>
      <c r="L17" s="31"/>
      <c r="M17" s="32"/>
      <c r="N17" s="21"/>
      <c r="O17" s="21"/>
    </row>
    <row r="18" spans="2:15" ht="15.75" x14ac:dyDescent="0.25">
      <c r="B18" s="17" t="s">
        <v>133</v>
      </c>
      <c r="C18" s="38"/>
      <c r="D18" s="38"/>
      <c r="E18" s="39"/>
      <c r="F18" s="16">
        <v>7</v>
      </c>
      <c r="G18" s="13">
        <v>335</v>
      </c>
      <c r="H18" s="14">
        <v>1078</v>
      </c>
      <c r="I18" s="33">
        <f t="shared" si="0"/>
        <v>0</v>
      </c>
      <c r="K18" s="20"/>
      <c r="L18" s="31"/>
      <c r="M18" s="32"/>
      <c r="N18" s="21"/>
      <c r="O18" s="24"/>
    </row>
    <row r="19" spans="2:15" ht="15.75" x14ac:dyDescent="0.25">
      <c r="B19" s="17" t="s">
        <v>134</v>
      </c>
      <c r="C19" s="38"/>
      <c r="D19" s="38"/>
      <c r="E19" s="39"/>
      <c r="F19" s="16">
        <v>8</v>
      </c>
      <c r="G19" s="13">
        <v>380</v>
      </c>
      <c r="H19" s="14">
        <v>1232</v>
      </c>
      <c r="I19" s="33">
        <f t="shared" si="0"/>
        <v>0</v>
      </c>
      <c r="K19" s="20"/>
      <c r="L19" s="31"/>
      <c r="M19" s="32"/>
      <c r="N19" s="21"/>
      <c r="O19" s="24"/>
    </row>
    <row r="20" spans="2:15" ht="15.75" x14ac:dyDescent="0.25">
      <c r="B20" s="17" t="s">
        <v>135</v>
      </c>
      <c r="C20" s="38"/>
      <c r="D20" s="38"/>
      <c r="E20" s="39"/>
      <c r="F20" s="16">
        <v>9</v>
      </c>
      <c r="G20" s="13">
        <v>425</v>
      </c>
      <c r="H20" s="14">
        <v>1386</v>
      </c>
      <c r="I20" s="33">
        <f t="shared" si="0"/>
        <v>0</v>
      </c>
      <c r="K20" s="20"/>
      <c r="L20" s="31"/>
      <c r="M20" s="32"/>
      <c r="N20" s="21"/>
      <c r="O20" s="24"/>
    </row>
    <row r="21" spans="2:15" ht="15.75" x14ac:dyDescent="0.25">
      <c r="B21" s="17" t="s">
        <v>136</v>
      </c>
      <c r="C21" s="38"/>
      <c r="D21" s="38"/>
      <c r="E21" s="39"/>
      <c r="F21" s="16">
        <v>10</v>
      </c>
      <c r="G21" s="13">
        <v>470</v>
      </c>
      <c r="H21" s="14">
        <v>1540</v>
      </c>
      <c r="I21" s="33">
        <f t="shared" si="0"/>
        <v>0</v>
      </c>
      <c r="K21" s="20"/>
      <c r="L21" s="31"/>
      <c r="M21" s="32"/>
      <c r="N21" s="21"/>
      <c r="O21" s="24"/>
    </row>
    <row r="22" spans="2:15" ht="15.75" x14ac:dyDescent="0.25">
      <c r="B22" s="17" t="s">
        <v>137</v>
      </c>
      <c r="C22" s="38"/>
      <c r="D22" s="38"/>
      <c r="E22" s="39"/>
      <c r="F22" s="16">
        <v>11</v>
      </c>
      <c r="G22" s="13">
        <v>515</v>
      </c>
      <c r="H22" s="14">
        <v>1694</v>
      </c>
      <c r="I22" s="33">
        <f t="shared" si="0"/>
        <v>0</v>
      </c>
      <c r="J22" s="15"/>
      <c r="K22" s="20"/>
      <c r="L22" s="31"/>
      <c r="M22" s="32"/>
      <c r="N22" s="21"/>
      <c r="O22" s="24"/>
    </row>
    <row r="23" spans="2:15" ht="15.75" x14ac:dyDescent="0.25">
      <c r="B23" s="17" t="s">
        <v>138</v>
      </c>
      <c r="C23" s="38"/>
      <c r="D23" s="38"/>
      <c r="E23" s="39"/>
      <c r="F23" s="16">
        <v>12</v>
      </c>
      <c r="G23" s="13">
        <v>560</v>
      </c>
      <c r="H23" s="14">
        <v>1848</v>
      </c>
      <c r="I23" s="33">
        <f t="shared" si="0"/>
        <v>0</v>
      </c>
      <c r="K23" s="20"/>
      <c r="L23" s="31"/>
      <c r="M23" s="32"/>
      <c r="N23" s="21"/>
      <c r="O23" s="24"/>
    </row>
    <row r="24" spans="2:15" ht="15.75" x14ac:dyDescent="0.25">
      <c r="B24" s="17" t="s">
        <v>139</v>
      </c>
      <c r="C24" s="38"/>
      <c r="D24" s="38"/>
      <c r="E24" s="39"/>
      <c r="F24" s="16">
        <v>13</v>
      </c>
      <c r="G24" s="13">
        <v>605</v>
      </c>
      <c r="H24" s="14">
        <v>2002</v>
      </c>
      <c r="I24" s="33">
        <f t="shared" si="0"/>
        <v>0</v>
      </c>
      <c r="K24" s="20"/>
      <c r="L24" s="31"/>
      <c r="M24" s="32"/>
      <c r="N24" s="21"/>
      <c r="O24" s="24"/>
    </row>
    <row r="25" spans="2:15" ht="15.75" x14ac:dyDescent="0.25">
      <c r="B25" s="17" t="s">
        <v>140</v>
      </c>
      <c r="C25" s="38"/>
      <c r="D25" s="38"/>
      <c r="E25" s="39"/>
      <c r="F25" s="16">
        <v>14</v>
      </c>
      <c r="G25" s="13">
        <v>650</v>
      </c>
      <c r="H25" s="14">
        <v>2156</v>
      </c>
      <c r="I25" s="33">
        <f t="shared" si="0"/>
        <v>0</v>
      </c>
      <c r="K25" s="20"/>
      <c r="L25" s="31"/>
      <c r="M25" s="32"/>
      <c r="N25" s="21"/>
      <c r="O25" s="24"/>
    </row>
    <row r="26" spans="2:15" ht="15.75" x14ac:dyDescent="0.25">
      <c r="B26" s="17" t="s">
        <v>141</v>
      </c>
      <c r="C26" s="38"/>
      <c r="D26" s="38"/>
      <c r="E26" s="39"/>
      <c r="F26" s="16">
        <v>15</v>
      </c>
      <c r="G26" s="13">
        <v>695</v>
      </c>
      <c r="H26" s="14">
        <v>2310</v>
      </c>
      <c r="I26" s="33">
        <f t="shared" si="0"/>
        <v>0</v>
      </c>
      <c r="K26" s="20"/>
      <c r="L26" s="31"/>
      <c r="M26" s="32"/>
      <c r="N26" s="21"/>
      <c r="O26" s="24"/>
    </row>
    <row r="27" spans="2:15" ht="15.75" x14ac:dyDescent="0.25">
      <c r="B27" s="17" t="s">
        <v>142</v>
      </c>
      <c r="C27" s="38"/>
      <c r="D27" s="38"/>
      <c r="E27" s="39"/>
      <c r="F27" s="16">
        <v>16</v>
      </c>
      <c r="G27" s="13">
        <v>740</v>
      </c>
      <c r="H27" s="14">
        <v>2464</v>
      </c>
      <c r="I27" s="33">
        <f t="shared" si="0"/>
        <v>0</v>
      </c>
      <c r="K27" s="20"/>
      <c r="L27" s="31"/>
      <c r="M27" s="32"/>
      <c r="N27" s="21"/>
      <c r="O27" s="24"/>
    </row>
    <row r="28" spans="2:15" ht="15.75" x14ac:dyDescent="0.25">
      <c r="B28" s="17" t="s">
        <v>401</v>
      </c>
      <c r="C28" s="38"/>
      <c r="D28" s="38"/>
      <c r="E28" s="39"/>
      <c r="F28" s="16">
        <v>17</v>
      </c>
      <c r="G28" s="13">
        <v>785</v>
      </c>
      <c r="H28" s="14">
        <v>2618</v>
      </c>
      <c r="I28" s="33">
        <f t="shared" si="0"/>
        <v>0</v>
      </c>
      <c r="K28" s="20"/>
      <c r="L28" s="31"/>
      <c r="M28" s="32"/>
      <c r="N28" s="21"/>
      <c r="O28" s="24"/>
    </row>
    <row r="29" spans="2:15" ht="15.75" x14ac:dyDescent="0.25">
      <c r="B29" s="17" t="s">
        <v>402</v>
      </c>
      <c r="C29" s="38"/>
      <c r="D29" s="38"/>
      <c r="E29" s="39"/>
      <c r="F29" s="16">
        <v>18</v>
      </c>
      <c r="G29" s="13">
        <v>830</v>
      </c>
      <c r="H29" s="14">
        <v>2772</v>
      </c>
      <c r="I29" s="33">
        <f t="shared" si="0"/>
        <v>0</v>
      </c>
      <c r="K29" s="20"/>
      <c r="L29" s="31"/>
      <c r="M29" s="32"/>
      <c r="N29" s="21"/>
      <c r="O29" s="24"/>
    </row>
    <row r="30" spans="2:15" ht="15.75" x14ac:dyDescent="0.25">
      <c r="B30" s="17" t="s">
        <v>403</v>
      </c>
      <c r="C30" s="38"/>
      <c r="D30" s="38"/>
      <c r="E30" s="39"/>
      <c r="F30" s="16">
        <v>19</v>
      </c>
      <c r="G30" s="13">
        <v>875</v>
      </c>
      <c r="H30" s="14">
        <v>2926</v>
      </c>
      <c r="I30" s="33">
        <f t="shared" si="0"/>
        <v>0</v>
      </c>
      <c r="K30" s="20"/>
      <c r="L30" s="31"/>
      <c r="M30" s="32"/>
      <c r="N30" s="21"/>
      <c r="O30" s="24"/>
    </row>
    <row r="31" spans="2:15" ht="15.75" x14ac:dyDescent="0.25">
      <c r="B31" s="17" t="s">
        <v>404</v>
      </c>
      <c r="C31" s="38"/>
      <c r="D31" s="38"/>
      <c r="E31" s="39"/>
      <c r="F31" s="16">
        <v>20</v>
      </c>
      <c r="G31" s="13">
        <v>920</v>
      </c>
      <c r="H31" s="14">
        <v>3080</v>
      </c>
      <c r="I31" s="33">
        <f t="shared" si="0"/>
        <v>0</v>
      </c>
      <c r="K31" s="20"/>
      <c r="L31" s="31"/>
      <c r="M31" s="32"/>
      <c r="N31" s="21"/>
      <c r="O31" s="24"/>
    </row>
  </sheetData>
  <mergeCells count="12">
    <mergeCell ref="C14:C31"/>
    <mergeCell ref="D14:D31"/>
    <mergeCell ref="E14:E31"/>
    <mergeCell ref="B11:I11"/>
    <mergeCell ref="B12:B13"/>
    <mergeCell ref="C12:C13"/>
    <mergeCell ref="D12:D13"/>
    <mergeCell ref="E12:E13"/>
    <mergeCell ref="F12:F13"/>
    <mergeCell ref="G12:G13"/>
    <mergeCell ref="H12:H13"/>
    <mergeCell ref="I12:I13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31"/>
  <sheetViews>
    <sheetView workbookViewId="0"/>
  </sheetViews>
  <sheetFormatPr defaultRowHeight="15" x14ac:dyDescent="0.25"/>
  <cols>
    <col min="1" max="1" width="5.140625" customWidth="1"/>
    <col min="2" max="2" width="20.7109375" customWidth="1"/>
    <col min="3" max="4" width="12.28515625" customWidth="1"/>
    <col min="5" max="5" width="9.85546875" customWidth="1"/>
    <col min="7" max="7" width="8.7109375" customWidth="1"/>
    <col min="8" max="8" width="21" customWidth="1"/>
    <col min="9" max="9" width="17.85546875" customWidth="1"/>
    <col min="10" max="10" width="10.42578125" customWidth="1"/>
    <col min="11" max="11" width="23.140625" customWidth="1"/>
    <col min="12" max="12" width="12.42578125" customWidth="1"/>
    <col min="13" max="13" width="9.85546875" customWidth="1"/>
    <col min="15" max="15" width="8.140625" customWidth="1"/>
  </cols>
  <sheetData>
    <row r="2" spans="2:15" ht="15.75" x14ac:dyDescent="0.25">
      <c r="B2" s="34"/>
      <c r="C2" s="36"/>
      <c r="D2" s="1" t="s">
        <v>0</v>
      </c>
      <c r="E2" s="1"/>
      <c r="F2" s="2"/>
      <c r="G2" s="2"/>
      <c r="H2" s="3"/>
    </row>
    <row r="3" spans="2:15" ht="16.5" thickBot="1" x14ac:dyDescent="0.3">
      <c r="B3" s="34"/>
      <c r="C3" s="4"/>
      <c r="D3" s="34"/>
      <c r="E3" s="34"/>
      <c r="F3" s="34"/>
      <c r="G3" s="34"/>
      <c r="H3" s="5"/>
    </row>
    <row r="4" spans="2:15" ht="16.5" thickBot="1" x14ac:dyDescent="0.3">
      <c r="B4" s="35"/>
      <c r="C4" s="4" t="s">
        <v>1</v>
      </c>
      <c r="D4" s="34"/>
      <c r="E4" s="34"/>
      <c r="F4" s="34"/>
      <c r="G4" s="6">
        <v>0</v>
      </c>
      <c r="H4" s="5"/>
      <c r="K4" s="7" t="s">
        <v>12</v>
      </c>
    </row>
    <row r="5" spans="2:15" ht="16.5" thickBot="1" x14ac:dyDescent="0.3">
      <c r="B5" s="35"/>
      <c r="C5" s="4"/>
      <c r="D5" s="34"/>
      <c r="E5" s="34"/>
      <c r="F5" s="34"/>
      <c r="G5" s="37"/>
      <c r="H5" s="5"/>
    </row>
    <row r="6" spans="2:15" ht="16.5" thickBot="1" x14ac:dyDescent="0.3">
      <c r="B6" s="35"/>
      <c r="C6" s="4" t="s">
        <v>2</v>
      </c>
      <c r="D6" s="34"/>
      <c r="E6" s="34"/>
      <c r="F6" s="34"/>
      <c r="G6" s="6">
        <v>0</v>
      </c>
      <c r="H6" s="5"/>
      <c r="K6" t="s">
        <v>3</v>
      </c>
      <c r="M6" s="8">
        <f>(G4+G6)/2-G8</f>
        <v>0</v>
      </c>
    </row>
    <row r="7" spans="2:15" ht="16.5" thickBot="1" x14ac:dyDescent="0.3">
      <c r="B7" s="35"/>
      <c r="C7" s="4"/>
      <c r="D7" s="34"/>
      <c r="E7" s="34"/>
      <c r="F7" s="34"/>
      <c r="G7" s="37"/>
      <c r="H7" s="5"/>
    </row>
    <row r="8" spans="2:15" ht="16.5" thickBot="1" x14ac:dyDescent="0.3">
      <c r="B8" s="35"/>
      <c r="C8" s="4" t="s">
        <v>4</v>
      </c>
      <c r="D8" s="34"/>
      <c r="E8" s="34"/>
      <c r="F8" s="34"/>
      <c r="G8" s="6">
        <v>0</v>
      </c>
      <c r="H8" s="5"/>
    </row>
    <row r="9" spans="2:15" ht="15.75" x14ac:dyDescent="0.25">
      <c r="B9" s="34"/>
      <c r="C9" s="9"/>
      <c r="D9" s="10"/>
      <c r="E9" s="10"/>
      <c r="F9" s="10"/>
      <c r="G9" s="11"/>
      <c r="H9" s="12"/>
    </row>
    <row r="11" spans="2:15" ht="18.75" x14ac:dyDescent="0.25">
      <c r="B11" s="40" t="s">
        <v>143</v>
      </c>
      <c r="C11" s="41"/>
      <c r="D11" s="41"/>
      <c r="E11" s="41"/>
      <c r="F11" s="41"/>
      <c r="G11" s="41"/>
      <c r="H11" s="41"/>
      <c r="I11" s="41"/>
      <c r="K11" s="28"/>
      <c r="L11" s="29"/>
      <c r="M11" s="29"/>
      <c r="N11" s="29"/>
      <c r="O11" s="29"/>
    </row>
    <row r="12" spans="2:15" ht="15.6" customHeight="1" x14ac:dyDescent="0.25">
      <c r="B12" s="42" t="s">
        <v>5</v>
      </c>
      <c r="C12" s="44" t="s">
        <v>6</v>
      </c>
      <c r="D12" s="44" t="s">
        <v>13</v>
      </c>
      <c r="E12" s="44" t="s">
        <v>7</v>
      </c>
      <c r="F12" s="44" t="s">
        <v>8</v>
      </c>
      <c r="G12" s="46" t="s">
        <v>9</v>
      </c>
      <c r="H12" s="47" t="s">
        <v>10</v>
      </c>
      <c r="I12" s="49" t="s">
        <v>11</v>
      </c>
      <c r="K12" s="30"/>
      <c r="L12" s="26"/>
      <c r="M12" s="26"/>
      <c r="N12" s="26"/>
      <c r="O12" s="26"/>
    </row>
    <row r="13" spans="2:15" ht="15.75" x14ac:dyDescent="0.25">
      <c r="B13" s="43"/>
      <c r="C13" s="45"/>
      <c r="D13" s="45"/>
      <c r="E13" s="45"/>
      <c r="F13" s="45"/>
      <c r="G13" s="44"/>
      <c r="H13" s="48"/>
      <c r="I13" s="49"/>
      <c r="K13" s="30"/>
      <c r="L13" s="26"/>
      <c r="M13" s="26"/>
      <c r="N13" s="26"/>
      <c r="O13" s="26"/>
    </row>
    <row r="14" spans="2:15" ht="15.75" x14ac:dyDescent="0.25">
      <c r="B14" s="17" t="s">
        <v>144</v>
      </c>
      <c r="C14" s="38">
        <v>1500</v>
      </c>
      <c r="D14" s="38">
        <v>1576</v>
      </c>
      <c r="E14" s="39">
        <v>70</v>
      </c>
      <c r="F14" s="16">
        <v>3</v>
      </c>
      <c r="G14" s="16">
        <v>155</v>
      </c>
      <c r="H14" s="18">
        <v>546</v>
      </c>
      <c r="I14" s="33">
        <f>H14*POWER((($G$4+$G$6)/2-$G$8)/70,1.28)</f>
        <v>0</v>
      </c>
      <c r="J14" s="19"/>
      <c r="K14" s="20"/>
      <c r="L14" s="31"/>
      <c r="M14" s="32"/>
      <c r="N14" s="21"/>
      <c r="O14" s="21"/>
    </row>
    <row r="15" spans="2:15" ht="15.75" x14ac:dyDescent="0.25">
      <c r="B15" s="17" t="s">
        <v>145</v>
      </c>
      <c r="C15" s="38"/>
      <c r="D15" s="38"/>
      <c r="E15" s="39"/>
      <c r="F15" s="16">
        <v>4</v>
      </c>
      <c r="G15" s="16">
        <v>200</v>
      </c>
      <c r="H15" s="18">
        <v>728</v>
      </c>
      <c r="I15" s="33">
        <f t="shared" ref="I15:I31" si="0">H15*POWER((($G$4+$G$6)/2-$G$8)/70,1.28)</f>
        <v>0</v>
      </c>
      <c r="J15" s="19"/>
      <c r="K15" s="20"/>
      <c r="L15" s="31"/>
      <c r="M15" s="32"/>
      <c r="N15" s="21"/>
      <c r="O15" s="21"/>
    </row>
    <row r="16" spans="2:15" ht="15.75" x14ac:dyDescent="0.25">
      <c r="B16" s="17" t="s">
        <v>146</v>
      </c>
      <c r="C16" s="38"/>
      <c r="D16" s="38"/>
      <c r="E16" s="39"/>
      <c r="F16" s="16">
        <v>5</v>
      </c>
      <c r="G16" s="16">
        <v>245</v>
      </c>
      <c r="H16" s="18">
        <v>910</v>
      </c>
      <c r="I16" s="33">
        <f t="shared" si="0"/>
        <v>0</v>
      </c>
      <c r="J16" s="19"/>
      <c r="K16" s="20"/>
      <c r="L16" s="31"/>
      <c r="M16" s="32"/>
      <c r="N16" s="21"/>
      <c r="O16" s="21"/>
    </row>
    <row r="17" spans="2:15" ht="15.75" x14ac:dyDescent="0.25">
      <c r="B17" s="17" t="s">
        <v>147</v>
      </c>
      <c r="C17" s="38"/>
      <c r="D17" s="38"/>
      <c r="E17" s="39"/>
      <c r="F17" s="16">
        <v>6</v>
      </c>
      <c r="G17" s="16">
        <v>290</v>
      </c>
      <c r="H17" s="18">
        <v>1092</v>
      </c>
      <c r="I17" s="33">
        <f t="shared" si="0"/>
        <v>0</v>
      </c>
      <c r="J17" s="19"/>
      <c r="K17" s="20"/>
      <c r="L17" s="31"/>
      <c r="M17" s="32"/>
      <c r="N17" s="21"/>
      <c r="O17" s="21"/>
    </row>
    <row r="18" spans="2:15" ht="15.75" x14ac:dyDescent="0.25">
      <c r="B18" s="17" t="s">
        <v>148</v>
      </c>
      <c r="C18" s="38"/>
      <c r="D18" s="38"/>
      <c r="E18" s="39"/>
      <c r="F18" s="16">
        <v>7</v>
      </c>
      <c r="G18" s="13">
        <v>335</v>
      </c>
      <c r="H18" s="14">
        <v>1274</v>
      </c>
      <c r="I18" s="33">
        <f t="shared" si="0"/>
        <v>0</v>
      </c>
      <c r="K18" s="20"/>
      <c r="L18" s="31"/>
      <c r="M18" s="32"/>
      <c r="N18" s="21"/>
      <c r="O18" s="24"/>
    </row>
    <row r="19" spans="2:15" ht="15.75" x14ac:dyDescent="0.25">
      <c r="B19" s="17" t="s">
        <v>149</v>
      </c>
      <c r="C19" s="38"/>
      <c r="D19" s="38"/>
      <c r="E19" s="39"/>
      <c r="F19" s="16">
        <v>8</v>
      </c>
      <c r="G19" s="13">
        <v>380</v>
      </c>
      <c r="H19" s="14">
        <v>1456</v>
      </c>
      <c r="I19" s="33">
        <f t="shared" si="0"/>
        <v>0</v>
      </c>
      <c r="K19" s="20"/>
      <c r="L19" s="31"/>
      <c r="M19" s="32"/>
      <c r="N19" s="21"/>
      <c r="O19" s="24"/>
    </row>
    <row r="20" spans="2:15" ht="15.75" x14ac:dyDescent="0.25">
      <c r="B20" s="17" t="s">
        <v>150</v>
      </c>
      <c r="C20" s="38"/>
      <c r="D20" s="38"/>
      <c r="E20" s="39"/>
      <c r="F20" s="16">
        <v>9</v>
      </c>
      <c r="G20" s="13">
        <v>425</v>
      </c>
      <c r="H20" s="14">
        <v>1638</v>
      </c>
      <c r="I20" s="33">
        <f t="shared" si="0"/>
        <v>0</v>
      </c>
      <c r="K20" s="20"/>
      <c r="L20" s="31"/>
      <c r="M20" s="32"/>
      <c r="N20" s="21"/>
      <c r="O20" s="24"/>
    </row>
    <row r="21" spans="2:15" ht="15.75" x14ac:dyDescent="0.25">
      <c r="B21" s="17" t="s">
        <v>151</v>
      </c>
      <c r="C21" s="38"/>
      <c r="D21" s="38"/>
      <c r="E21" s="39"/>
      <c r="F21" s="16">
        <v>10</v>
      </c>
      <c r="G21" s="13">
        <v>470</v>
      </c>
      <c r="H21" s="14">
        <v>1820</v>
      </c>
      <c r="I21" s="33">
        <f t="shared" si="0"/>
        <v>0</v>
      </c>
      <c r="K21" s="20"/>
      <c r="L21" s="31"/>
      <c r="M21" s="32"/>
      <c r="N21" s="21"/>
      <c r="O21" s="24"/>
    </row>
    <row r="22" spans="2:15" ht="15.75" x14ac:dyDescent="0.25">
      <c r="B22" s="17" t="s">
        <v>152</v>
      </c>
      <c r="C22" s="38"/>
      <c r="D22" s="38"/>
      <c r="E22" s="39"/>
      <c r="F22" s="16">
        <v>11</v>
      </c>
      <c r="G22" s="13">
        <v>515</v>
      </c>
      <c r="H22" s="14">
        <v>2002</v>
      </c>
      <c r="I22" s="33">
        <f t="shared" si="0"/>
        <v>0</v>
      </c>
      <c r="J22" s="15"/>
      <c r="K22" s="20"/>
      <c r="L22" s="31"/>
      <c r="M22" s="32"/>
      <c r="N22" s="21"/>
      <c r="O22" s="24"/>
    </row>
    <row r="23" spans="2:15" ht="15.75" x14ac:dyDescent="0.25">
      <c r="B23" s="17" t="s">
        <v>153</v>
      </c>
      <c r="C23" s="38"/>
      <c r="D23" s="38"/>
      <c r="E23" s="39"/>
      <c r="F23" s="16">
        <v>12</v>
      </c>
      <c r="G23" s="13">
        <v>560</v>
      </c>
      <c r="H23" s="14">
        <v>2184</v>
      </c>
      <c r="I23" s="33">
        <f t="shared" si="0"/>
        <v>0</v>
      </c>
      <c r="K23" s="20"/>
      <c r="L23" s="31"/>
      <c r="M23" s="32"/>
      <c r="N23" s="21"/>
      <c r="O23" s="24"/>
    </row>
    <row r="24" spans="2:15" ht="15.75" x14ac:dyDescent="0.25">
      <c r="B24" s="17" t="s">
        <v>154</v>
      </c>
      <c r="C24" s="38"/>
      <c r="D24" s="38"/>
      <c r="E24" s="39"/>
      <c r="F24" s="16">
        <v>13</v>
      </c>
      <c r="G24" s="13">
        <v>605</v>
      </c>
      <c r="H24" s="14">
        <v>2366</v>
      </c>
      <c r="I24" s="33">
        <f t="shared" si="0"/>
        <v>0</v>
      </c>
      <c r="K24" s="20"/>
      <c r="L24" s="31"/>
      <c r="M24" s="32"/>
      <c r="N24" s="21"/>
      <c r="O24" s="24"/>
    </row>
    <row r="25" spans="2:15" ht="15.75" x14ac:dyDescent="0.25">
      <c r="B25" s="17" t="s">
        <v>155</v>
      </c>
      <c r="C25" s="38"/>
      <c r="D25" s="38"/>
      <c r="E25" s="39"/>
      <c r="F25" s="16">
        <v>14</v>
      </c>
      <c r="G25" s="13">
        <v>650</v>
      </c>
      <c r="H25" s="14">
        <v>2548</v>
      </c>
      <c r="I25" s="33">
        <f t="shared" si="0"/>
        <v>0</v>
      </c>
      <c r="K25" s="20"/>
      <c r="L25" s="31"/>
      <c r="M25" s="32"/>
      <c r="N25" s="21"/>
      <c r="O25" s="24"/>
    </row>
    <row r="26" spans="2:15" ht="15.75" x14ac:dyDescent="0.25">
      <c r="B26" s="17" t="s">
        <v>156</v>
      </c>
      <c r="C26" s="38"/>
      <c r="D26" s="38"/>
      <c r="E26" s="39"/>
      <c r="F26" s="16">
        <v>15</v>
      </c>
      <c r="G26" s="13">
        <v>695</v>
      </c>
      <c r="H26" s="14">
        <v>2730</v>
      </c>
      <c r="I26" s="33">
        <f t="shared" si="0"/>
        <v>0</v>
      </c>
      <c r="K26" s="20"/>
      <c r="L26" s="31"/>
      <c r="M26" s="32"/>
      <c r="N26" s="21"/>
      <c r="O26" s="24"/>
    </row>
    <row r="27" spans="2:15" ht="15.75" x14ac:dyDescent="0.25">
      <c r="B27" s="17" t="s">
        <v>157</v>
      </c>
      <c r="C27" s="38"/>
      <c r="D27" s="38"/>
      <c r="E27" s="39"/>
      <c r="F27" s="16">
        <v>16</v>
      </c>
      <c r="G27" s="13">
        <v>740</v>
      </c>
      <c r="H27" s="14">
        <v>2912</v>
      </c>
      <c r="I27" s="33">
        <f t="shared" si="0"/>
        <v>0</v>
      </c>
      <c r="K27" s="20"/>
      <c r="L27" s="31"/>
      <c r="M27" s="32"/>
      <c r="N27" s="21"/>
      <c r="O27" s="24"/>
    </row>
    <row r="28" spans="2:15" ht="15.75" x14ac:dyDescent="0.25">
      <c r="B28" s="17" t="s">
        <v>405</v>
      </c>
      <c r="C28" s="38"/>
      <c r="D28" s="38"/>
      <c r="E28" s="39"/>
      <c r="F28" s="16">
        <v>17</v>
      </c>
      <c r="G28" s="13">
        <v>785</v>
      </c>
      <c r="H28" s="14">
        <v>3094</v>
      </c>
      <c r="I28" s="33">
        <f t="shared" si="0"/>
        <v>0</v>
      </c>
      <c r="K28" s="20"/>
      <c r="L28" s="31"/>
      <c r="M28" s="32"/>
      <c r="N28" s="21"/>
      <c r="O28" s="24"/>
    </row>
    <row r="29" spans="2:15" ht="15.75" x14ac:dyDescent="0.25">
      <c r="B29" s="17" t="s">
        <v>406</v>
      </c>
      <c r="C29" s="38"/>
      <c r="D29" s="38"/>
      <c r="E29" s="39"/>
      <c r="F29" s="16">
        <v>18</v>
      </c>
      <c r="G29" s="13">
        <v>830</v>
      </c>
      <c r="H29" s="14">
        <v>3276</v>
      </c>
      <c r="I29" s="33">
        <f t="shared" si="0"/>
        <v>0</v>
      </c>
      <c r="K29" s="20"/>
      <c r="L29" s="31"/>
      <c r="M29" s="32"/>
      <c r="N29" s="21"/>
      <c r="O29" s="24"/>
    </row>
    <row r="30" spans="2:15" ht="15.75" x14ac:dyDescent="0.25">
      <c r="B30" s="17" t="s">
        <v>407</v>
      </c>
      <c r="C30" s="38"/>
      <c r="D30" s="38"/>
      <c r="E30" s="39"/>
      <c r="F30" s="16">
        <v>19</v>
      </c>
      <c r="G30" s="13">
        <v>875</v>
      </c>
      <c r="H30" s="14">
        <v>3458</v>
      </c>
      <c r="I30" s="33">
        <f t="shared" si="0"/>
        <v>0</v>
      </c>
      <c r="K30" s="20"/>
      <c r="L30" s="31"/>
      <c r="M30" s="32"/>
      <c r="N30" s="21"/>
      <c r="O30" s="24"/>
    </row>
    <row r="31" spans="2:15" ht="15.75" x14ac:dyDescent="0.25">
      <c r="B31" s="17" t="s">
        <v>408</v>
      </c>
      <c r="C31" s="38"/>
      <c r="D31" s="38"/>
      <c r="E31" s="39"/>
      <c r="F31" s="16">
        <v>20</v>
      </c>
      <c r="G31" s="13">
        <v>920</v>
      </c>
      <c r="H31" s="14">
        <v>3640</v>
      </c>
      <c r="I31" s="33">
        <f t="shared" si="0"/>
        <v>0</v>
      </c>
      <c r="K31" s="20"/>
      <c r="L31" s="31"/>
      <c r="M31" s="32"/>
      <c r="N31" s="21"/>
      <c r="O31" s="24"/>
    </row>
  </sheetData>
  <mergeCells count="12">
    <mergeCell ref="C14:C31"/>
    <mergeCell ref="D14:D31"/>
    <mergeCell ref="E14:E31"/>
    <mergeCell ref="B11:I11"/>
    <mergeCell ref="B12:B13"/>
    <mergeCell ref="C12:C13"/>
    <mergeCell ref="D12:D13"/>
    <mergeCell ref="E12:E13"/>
    <mergeCell ref="F12:F13"/>
    <mergeCell ref="G12:G13"/>
    <mergeCell ref="H12:H13"/>
    <mergeCell ref="I12:I13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31"/>
  <sheetViews>
    <sheetView workbookViewId="0"/>
  </sheetViews>
  <sheetFormatPr defaultRowHeight="15" x14ac:dyDescent="0.25"/>
  <cols>
    <col min="1" max="1" width="5.140625" customWidth="1"/>
    <col min="2" max="2" width="18.7109375" customWidth="1"/>
    <col min="3" max="4" width="12.28515625" customWidth="1"/>
    <col min="5" max="5" width="9.85546875" customWidth="1"/>
    <col min="7" max="7" width="8.7109375" customWidth="1"/>
    <col min="8" max="8" width="21" customWidth="1"/>
    <col min="9" max="9" width="17.85546875" customWidth="1"/>
    <col min="10" max="10" width="10.42578125" customWidth="1"/>
    <col min="11" max="11" width="23.140625" customWidth="1"/>
    <col min="12" max="12" width="12.42578125" customWidth="1"/>
    <col min="13" max="13" width="9.85546875" customWidth="1"/>
    <col min="15" max="15" width="8.140625" customWidth="1"/>
  </cols>
  <sheetData>
    <row r="2" spans="2:15" ht="15.75" x14ac:dyDescent="0.25">
      <c r="B2" s="34"/>
      <c r="C2" s="36"/>
      <c r="D2" s="1" t="s">
        <v>0</v>
      </c>
      <c r="E2" s="1"/>
      <c r="F2" s="2"/>
      <c r="G2" s="2"/>
      <c r="H2" s="3"/>
    </row>
    <row r="3" spans="2:15" ht="16.5" thickBot="1" x14ac:dyDescent="0.3">
      <c r="B3" s="34"/>
      <c r="C3" s="4"/>
      <c r="D3" s="34"/>
      <c r="E3" s="34"/>
      <c r="F3" s="34"/>
      <c r="G3" s="34"/>
      <c r="H3" s="5"/>
    </row>
    <row r="4" spans="2:15" ht="16.5" thickBot="1" x14ac:dyDescent="0.3">
      <c r="B4" s="35"/>
      <c r="C4" s="4" t="s">
        <v>1</v>
      </c>
      <c r="D4" s="34"/>
      <c r="E4" s="34"/>
      <c r="F4" s="34"/>
      <c r="G4" s="6">
        <v>0</v>
      </c>
      <c r="H4" s="5"/>
      <c r="K4" s="7" t="s">
        <v>12</v>
      </c>
    </row>
    <row r="5" spans="2:15" ht="16.5" thickBot="1" x14ac:dyDescent="0.3">
      <c r="B5" s="35"/>
      <c r="C5" s="4"/>
      <c r="D5" s="34"/>
      <c r="E5" s="34"/>
      <c r="F5" s="34"/>
      <c r="G5" s="37"/>
      <c r="H5" s="5"/>
    </row>
    <row r="6" spans="2:15" ht="16.5" thickBot="1" x14ac:dyDescent="0.3">
      <c r="B6" s="35"/>
      <c r="C6" s="4" t="s">
        <v>2</v>
      </c>
      <c r="D6" s="34"/>
      <c r="E6" s="34"/>
      <c r="F6" s="34"/>
      <c r="G6" s="6">
        <v>0</v>
      </c>
      <c r="H6" s="5"/>
      <c r="K6" t="s">
        <v>3</v>
      </c>
      <c r="M6" s="8">
        <f>(G4+G6)/2-G8</f>
        <v>0</v>
      </c>
    </row>
    <row r="7" spans="2:15" ht="16.5" thickBot="1" x14ac:dyDescent="0.3">
      <c r="B7" s="35"/>
      <c r="C7" s="4"/>
      <c r="D7" s="34"/>
      <c r="E7" s="34"/>
      <c r="F7" s="34"/>
      <c r="G7" s="37"/>
      <c r="H7" s="5"/>
    </row>
    <row r="8" spans="2:15" ht="16.5" thickBot="1" x14ac:dyDescent="0.3">
      <c r="B8" s="35"/>
      <c r="C8" s="4" t="s">
        <v>4</v>
      </c>
      <c r="D8" s="34"/>
      <c r="E8" s="34"/>
      <c r="F8" s="34"/>
      <c r="G8" s="6">
        <v>0</v>
      </c>
      <c r="H8" s="5"/>
    </row>
    <row r="9" spans="2:15" ht="15.75" x14ac:dyDescent="0.25">
      <c r="B9" s="34"/>
      <c r="C9" s="9"/>
      <c r="D9" s="10"/>
      <c r="E9" s="10"/>
      <c r="F9" s="10"/>
      <c r="G9" s="11"/>
      <c r="H9" s="12"/>
    </row>
    <row r="11" spans="2:15" ht="18.75" x14ac:dyDescent="0.25">
      <c r="B11" s="40" t="s">
        <v>158</v>
      </c>
      <c r="C11" s="41"/>
      <c r="D11" s="41"/>
      <c r="E11" s="41"/>
      <c r="F11" s="41"/>
      <c r="G11" s="41"/>
      <c r="H11" s="41"/>
      <c r="I11" s="41"/>
      <c r="K11" s="28"/>
      <c r="L11" s="29"/>
      <c r="M11" s="29"/>
      <c r="N11" s="29"/>
      <c r="O11" s="29"/>
    </row>
    <row r="12" spans="2:15" ht="15.6" customHeight="1" x14ac:dyDescent="0.25">
      <c r="B12" s="42" t="s">
        <v>5</v>
      </c>
      <c r="C12" s="44" t="s">
        <v>6</v>
      </c>
      <c r="D12" s="44" t="s">
        <v>13</v>
      </c>
      <c r="E12" s="44" t="s">
        <v>7</v>
      </c>
      <c r="F12" s="44" t="s">
        <v>8</v>
      </c>
      <c r="G12" s="46" t="s">
        <v>9</v>
      </c>
      <c r="H12" s="47" t="s">
        <v>10</v>
      </c>
      <c r="I12" s="49" t="s">
        <v>11</v>
      </c>
      <c r="K12" s="30"/>
      <c r="L12" s="26"/>
      <c r="M12" s="26"/>
      <c r="N12" s="26"/>
      <c r="O12" s="26"/>
    </row>
    <row r="13" spans="2:15" ht="15.75" x14ac:dyDescent="0.25">
      <c r="B13" s="43"/>
      <c r="C13" s="45"/>
      <c r="D13" s="45"/>
      <c r="E13" s="45"/>
      <c r="F13" s="45"/>
      <c r="G13" s="44"/>
      <c r="H13" s="48"/>
      <c r="I13" s="49"/>
      <c r="K13" s="30"/>
      <c r="L13" s="26"/>
      <c r="M13" s="26"/>
      <c r="N13" s="26"/>
      <c r="O13" s="26"/>
    </row>
    <row r="14" spans="2:15" ht="15.75" x14ac:dyDescent="0.25">
      <c r="B14" s="17" t="s">
        <v>159</v>
      </c>
      <c r="C14" s="38">
        <v>1750</v>
      </c>
      <c r="D14" s="38">
        <v>1826</v>
      </c>
      <c r="E14" s="39">
        <v>70</v>
      </c>
      <c r="F14" s="16">
        <v>3</v>
      </c>
      <c r="G14" s="16">
        <v>155</v>
      </c>
      <c r="H14" s="18">
        <v>630</v>
      </c>
      <c r="I14" s="33">
        <f>H14*POWER((($G$4+$G$6)/2-$G$8)/70,1.31)</f>
        <v>0</v>
      </c>
      <c r="J14" s="19"/>
      <c r="K14" s="20"/>
      <c r="L14" s="31"/>
      <c r="M14" s="32"/>
      <c r="N14" s="21"/>
      <c r="O14" s="21"/>
    </row>
    <row r="15" spans="2:15" ht="15.75" x14ac:dyDescent="0.25">
      <c r="B15" s="17" t="s">
        <v>160</v>
      </c>
      <c r="C15" s="38"/>
      <c r="D15" s="38"/>
      <c r="E15" s="39"/>
      <c r="F15" s="16">
        <v>4</v>
      </c>
      <c r="G15" s="16">
        <v>200</v>
      </c>
      <c r="H15" s="18">
        <v>840</v>
      </c>
      <c r="I15" s="33">
        <f t="shared" ref="I15:I31" si="0">H15*POWER((($G$4+$G$6)/2-$G$8)/70,1.31)</f>
        <v>0</v>
      </c>
      <c r="J15" s="19"/>
      <c r="K15" s="20"/>
      <c r="L15" s="31"/>
      <c r="M15" s="32"/>
      <c r="N15" s="21"/>
      <c r="O15" s="21"/>
    </row>
    <row r="16" spans="2:15" ht="15.75" x14ac:dyDescent="0.25">
      <c r="B16" s="17" t="s">
        <v>161</v>
      </c>
      <c r="C16" s="38"/>
      <c r="D16" s="38"/>
      <c r="E16" s="39"/>
      <c r="F16" s="16">
        <v>5</v>
      </c>
      <c r="G16" s="16">
        <v>245</v>
      </c>
      <c r="H16" s="18">
        <v>1050</v>
      </c>
      <c r="I16" s="33">
        <f t="shared" si="0"/>
        <v>0</v>
      </c>
      <c r="J16" s="19"/>
      <c r="K16" s="20"/>
      <c r="L16" s="31"/>
      <c r="M16" s="32"/>
      <c r="N16" s="21"/>
      <c r="O16" s="21"/>
    </row>
    <row r="17" spans="2:15" ht="15.75" x14ac:dyDescent="0.25">
      <c r="B17" s="17" t="s">
        <v>162</v>
      </c>
      <c r="C17" s="38"/>
      <c r="D17" s="38"/>
      <c r="E17" s="39"/>
      <c r="F17" s="16">
        <v>6</v>
      </c>
      <c r="G17" s="16">
        <v>290</v>
      </c>
      <c r="H17" s="18">
        <v>1260</v>
      </c>
      <c r="I17" s="33">
        <f t="shared" si="0"/>
        <v>0</v>
      </c>
      <c r="J17" s="19"/>
      <c r="K17" s="20"/>
      <c r="L17" s="31"/>
      <c r="M17" s="32"/>
      <c r="N17" s="21"/>
      <c r="O17" s="21"/>
    </row>
    <row r="18" spans="2:15" ht="15.75" x14ac:dyDescent="0.25">
      <c r="B18" s="17" t="s">
        <v>163</v>
      </c>
      <c r="C18" s="38"/>
      <c r="D18" s="38"/>
      <c r="E18" s="39"/>
      <c r="F18" s="16">
        <v>7</v>
      </c>
      <c r="G18" s="13">
        <v>335</v>
      </c>
      <c r="H18" s="14">
        <v>1470</v>
      </c>
      <c r="I18" s="33">
        <f t="shared" si="0"/>
        <v>0</v>
      </c>
      <c r="K18" s="20"/>
      <c r="L18" s="31"/>
      <c r="M18" s="32"/>
      <c r="N18" s="21"/>
      <c r="O18" s="24"/>
    </row>
    <row r="19" spans="2:15" ht="15.75" x14ac:dyDescent="0.25">
      <c r="B19" s="17" t="s">
        <v>164</v>
      </c>
      <c r="C19" s="38"/>
      <c r="D19" s="38"/>
      <c r="E19" s="39"/>
      <c r="F19" s="16">
        <v>8</v>
      </c>
      <c r="G19" s="13">
        <v>380</v>
      </c>
      <c r="H19" s="14">
        <v>1680</v>
      </c>
      <c r="I19" s="33">
        <f t="shared" si="0"/>
        <v>0</v>
      </c>
      <c r="K19" s="20"/>
      <c r="L19" s="31"/>
      <c r="M19" s="32"/>
      <c r="N19" s="21"/>
      <c r="O19" s="24"/>
    </row>
    <row r="20" spans="2:15" ht="15.75" x14ac:dyDescent="0.25">
      <c r="B20" s="17" t="s">
        <v>165</v>
      </c>
      <c r="C20" s="38"/>
      <c r="D20" s="38"/>
      <c r="E20" s="39"/>
      <c r="F20" s="16">
        <v>9</v>
      </c>
      <c r="G20" s="13">
        <v>425</v>
      </c>
      <c r="H20" s="14">
        <v>1890</v>
      </c>
      <c r="I20" s="33">
        <f t="shared" si="0"/>
        <v>0</v>
      </c>
      <c r="K20" s="20"/>
      <c r="L20" s="31"/>
      <c r="M20" s="32"/>
      <c r="N20" s="21"/>
      <c r="O20" s="24"/>
    </row>
    <row r="21" spans="2:15" ht="15.75" x14ac:dyDescent="0.25">
      <c r="B21" s="17" t="s">
        <v>166</v>
      </c>
      <c r="C21" s="38"/>
      <c r="D21" s="38"/>
      <c r="E21" s="39"/>
      <c r="F21" s="16">
        <v>10</v>
      </c>
      <c r="G21" s="13">
        <v>470</v>
      </c>
      <c r="H21" s="14">
        <v>2100</v>
      </c>
      <c r="I21" s="33">
        <f t="shared" si="0"/>
        <v>0</v>
      </c>
      <c r="K21" s="20"/>
      <c r="L21" s="31"/>
      <c r="M21" s="32"/>
      <c r="N21" s="21"/>
      <c r="O21" s="24"/>
    </row>
    <row r="22" spans="2:15" ht="15.75" x14ac:dyDescent="0.25">
      <c r="B22" s="17" t="s">
        <v>167</v>
      </c>
      <c r="C22" s="38"/>
      <c r="D22" s="38"/>
      <c r="E22" s="39"/>
      <c r="F22" s="16">
        <v>11</v>
      </c>
      <c r="G22" s="13">
        <v>515</v>
      </c>
      <c r="H22" s="14">
        <v>2310</v>
      </c>
      <c r="I22" s="33">
        <f t="shared" si="0"/>
        <v>0</v>
      </c>
      <c r="J22" s="15"/>
      <c r="K22" s="20"/>
      <c r="L22" s="31"/>
      <c r="M22" s="32"/>
      <c r="N22" s="21"/>
      <c r="O22" s="24"/>
    </row>
    <row r="23" spans="2:15" ht="15.75" x14ac:dyDescent="0.25">
      <c r="B23" s="17" t="s">
        <v>168</v>
      </c>
      <c r="C23" s="38"/>
      <c r="D23" s="38"/>
      <c r="E23" s="39"/>
      <c r="F23" s="16">
        <v>12</v>
      </c>
      <c r="G23" s="13">
        <v>560</v>
      </c>
      <c r="H23" s="14">
        <v>2520</v>
      </c>
      <c r="I23" s="33">
        <f t="shared" si="0"/>
        <v>0</v>
      </c>
      <c r="K23" s="20"/>
      <c r="L23" s="31"/>
      <c r="M23" s="32"/>
      <c r="N23" s="21"/>
      <c r="O23" s="24"/>
    </row>
    <row r="24" spans="2:15" ht="15.75" x14ac:dyDescent="0.25">
      <c r="B24" s="17" t="s">
        <v>169</v>
      </c>
      <c r="C24" s="38"/>
      <c r="D24" s="38"/>
      <c r="E24" s="39"/>
      <c r="F24" s="16">
        <v>13</v>
      </c>
      <c r="G24" s="13">
        <v>605</v>
      </c>
      <c r="H24" s="14">
        <v>2730</v>
      </c>
      <c r="I24" s="33">
        <f t="shared" si="0"/>
        <v>0</v>
      </c>
      <c r="K24" s="20"/>
      <c r="L24" s="31"/>
      <c r="M24" s="32"/>
      <c r="N24" s="21"/>
      <c r="O24" s="24"/>
    </row>
    <row r="25" spans="2:15" ht="15.75" x14ac:dyDescent="0.25">
      <c r="B25" s="17" t="s">
        <v>170</v>
      </c>
      <c r="C25" s="38"/>
      <c r="D25" s="38"/>
      <c r="E25" s="39"/>
      <c r="F25" s="16">
        <v>14</v>
      </c>
      <c r="G25" s="13">
        <v>650</v>
      </c>
      <c r="H25" s="14">
        <v>2940</v>
      </c>
      <c r="I25" s="33">
        <f t="shared" si="0"/>
        <v>0</v>
      </c>
      <c r="K25" s="20"/>
      <c r="L25" s="31"/>
      <c r="M25" s="32"/>
      <c r="N25" s="21"/>
      <c r="O25" s="24"/>
    </row>
    <row r="26" spans="2:15" ht="15.75" x14ac:dyDescent="0.25">
      <c r="B26" s="17" t="s">
        <v>171</v>
      </c>
      <c r="C26" s="38"/>
      <c r="D26" s="38"/>
      <c r="E26" s="39"/>
      <c r="F26" s="16">
        <v>15</v>
      </c>
      <c r="G26" s="13">
        <v>695</v>
      </c>
      <c r="H26" s="14">
        <v>3150</v>
      </c>
      <c r="I26" s="33">
        <f t="shared" si="0"/>
        <v>0</v>
      </c>
      <c r="K26" s="20"/>
      <c r="L26" s="31"/>
      <c r="M26" s="32"/>
      <c r="N26" s="21"/>
      <c r="O26" s="24"/>
    </row>
    <row r="27" spans="2:15" ht="15.75" x14ac:dyDescent="0.25">
      <c r="B27" s="17" t="s">
        <v>172</v>
      </c>
      <c r="C27" s="38"/>
      <c r="D27" s="38"/>
      <c r="E27" s="39"/>
      <c r="F27" s="16">
        <v>16</v>
      </c>
      <c r="G27" s="13">
        <v>740</v>
      </c>
      <c r="H27" s="14">
        <v>3360</v>
      </c>
      <c r="I27" s="33">
        <f t="shared" si="0"/>
        <v>0</v>
      </c>
      <c r="K27" s="20"/>
      <c r="L27" s="31"/>
      <c r="M27" s="32"/>
      <c r="N27" s="21"/>
      <c r="O27" s="24"/>
    </row>
    <row r="28" spans="2:15" ht="15.75" x14ac:dyDescent="0.25">
      <c r="B28" s="17" t="s">
        <v>409</v>
      </c>
      <c r="C28" s="38"/>
      <c r="D28" s="38"/>
      <c r="E28" s="39"/>
      <c r="F28" s="16">
        <v>17</v>
      </c>
      <c r="G28" s="13">
        <v>785</v>
      </c>
      <c r="H28" s="14">
        <v>3570</v>
      </c>
      <c r="I28" s="33">
        <f t="shared" si="0"/>
        <v>0</v>
      </c>
      <c r="K28" s="20"/>
      <c r="L28" s="31"/>
      <c r="M28" s="32"/>
      <c r="N28" s="21"/>
      <c r="O28" s="24"/>
    </row>
    <row r="29" spans="2:15" ht="15.75" x14ac:dyDescent="0.25">
      <c r="B29" s="17" t="s">
        <v>410</v>
      </c>
      <c r="C29" s="38"/>
      <c r="D29" s="38"/>
      <c r="E29" s="39"/>
      <c r="F29" s="16">
        <v>18</v>
      </c>
      <c r="G29" s="13">
        <v>830</v>
      </c>
      <c r="H29" s="14">
        <v>3780</v>
      </c>
      <c r="I29" s="33">
        <f t="shared" si="0"/>
        <v>0</v>
      </c>
      <c r="K29" s="20"/>
      <c r="L29" s="31"/>
      <c r="M29" s="32"/>
      <c r="N29" s="21"/>
      <c r="O29" s="24"/>
    </row>
    <row r="30" spans="2:15" ht="15.75" x14ac:dyDescent="0.25">
      <c r="B30" s="17" t="s">
        <v>411</v>
      </c>
      <c r="C30" s="38"/>
      <c r="D30" s="38"/>
      <c r="E30" s="39"/>
      <c r="F30" s="16">
        <v>19</v>
      </c>
      <c r="G30" s="13">
        <v>875</v>
      </c>
      <c r="H30" s="14">
        <v>3990</v>
      </c>
      <c r="I30" s="33">
        <f t="shared" si="0"/>
        <v>0</v>
      </c>
      <c r="K30" s="20"/>
      <c r="L30" s="31"/>
      <c r="M30" s="32"/>
      <c r="N30" s="21"/>
      <c r="O30" s="24"/>
    </row>
    <row r="31" spans="2:15" ht="15.75" x14ac:dyDescent="0.25">
      <c r="B31" s="17" t="s">
        <v>412</v>
      </c>
      <c r="C31" s="38"/>
      <c r="D31" s="38"/>
      <c r="E31" s="39"/>
      <c r="F31" s="16">
        <v>20</v>
      </c>
      <c r="G31" s="13">
        <v>920</v>
      </c>
      <c r="H31" s="14">
        <v>4200</v>
      </c>
      <c r="I31" s="33">
        <f t="shared" si="0"/>
        <v>0</v>
      </c>
      <c r="K31" s="20"/>
      <c r="L31" s="31"/>
      <c r="M31" s="32"/>
      <c r="N31" s="21"/>
      <c r="O31" s="24"/>
    </row>
  </sheetData>
  <mergeCells count="12">
    <mergeCell ref="C14:C31"/>
    <mergeCell ref="D14:D31"/>
    <mergeCell ref="E14:E31"/>
    <mergeCell ref="B11:I11"/>
    <mergeCell ref="B12:B13"/>
    <mergeCell ref="C12:C13"/>
    <mergeCell ref="D12:D13"/>
    <mergeCell ref="E12:E13"/>
    <mergeCell ref="F12:F13"/>
    <mergeCell ref="G12:G13"/>
    <mergeCell ref="H12:H13"/>
    <mergeCell ref="I12:I13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30"/>
  <sheetViews>
    <sheetView workbookViewId="0"/>
  </sheetViews>
  <sheetFormatPr defaultRowHeight="15" x14ac:dyDescent="0.25"/>
  <cols>
    <col min="1" max="1" width="5.140625" customWidth="1"/>
    <col min="2" max="2" width="18.7109375" customWidth="1"/>
    <col min="3" max="4" width="12.28515625" customWidth="1"/>
    <col min="5" max="5" width="9.85546875" customWidth="1"/>
    <col min="7" max="7" width="8.7109375" customWidth="1"/>
    <col min="8" max="8" width="21" customWidth="1"/>
    <col min="9" max="9" width="17.85546875" customWidth="1"/>
    <col min="10" max="10" width="10.42578125" customWidth="1"/>
    <col min="11" max="11" width="23.140625" customWidth="1"/>
    <col min="12" max="12" width="12.42578125" customWidth="1"/>
    <col min="13" max="13" width="9.85546875" customWidth="1"/>
    <col min="15" max="15" width="8.140625" customWidth="1"/>
  </cols>
  <sheetData>
    <row r="2" spans="2:15" ht="15.75" x14ac:dyDescent="0.25">
      <c r="B2" s="34"/>
      <c r="C2" s="36"/>
      <c r="D2" s="1" t="s">
        <v>0</v>
      </c>
      <c r="E2" s="1"/>
      <c r="F2" s="2"/>
      <c r="G2" s="2"/>
      <c r="H2" s="3"/>
    </row>
    <row r="3" spans="2:15" ht="16.5" thickBot="1" x14ac:dyDescent="0.3">
      <c r="B3" s="34"/>
      <c r="C3" s="4"/>
      <c r="D3" s="34"/>
      <c r="E3" s="34"/>
      <c r="F3" s="34"/>
      <c r="G3" s="34"/>
      <c r="H3" s="5"/>
    </row>
    <row r="4" spans="2:15" ht="16.5" thickBot="1" x14ac:dyDescent="0.3">
      <c r="B4" s="35"/>
      <c r="C4" s="4" t="s">
        <v>1</v>
      </c>
      <c r="D4" s="34"/>
      <c r="E4" s="34"/>
      <c r="F4" s="34"/>
      <c r="G4" s="6">
        <v>0</v>
      </c>
      <c r="H4" s="5"/>
      <c r="K4" s="7" t="s">
        <v>12</v>
      </c>
    </row>
    <row r="5" spans="2:15" ht="16.5" thickBot="1" x14ac:dyDescent="0.3">
      <c r="B5" s="35"/>
      <c r="C5" s="4"/>
      <c r="D5" s="34"/>
      <c r="E5" s="34"/>
      <c r="F5" s="34"/>
      <c r="G5" s="37"/>
      <c r="H5" s="5"/>
    </row>
    <row r="6" spans="2:15" ht="16.5" thickBot="1" x14ac:dyDescent="0.3">
      <c r="B6" s="35"/>
      <c r="C6" s="4" t="s">
        <v>2</v>
      </c>
      <c r="D6" s="34"/>
      <c r="E6" s="34"/>
      <c r="F6" s="34"/>
      <c r="G6" s="6">
        <v>0</v>
      </c>
      <c r="H6" s="5"/>
      <c r="K6" t="s">
        <v>3</v>
      </c>
      <c r="M6" s="8">
        <f>(G4+G6)/2-G8</f>
        <v>0</v>
      </c>
    </row>
    <row r="7" spans="2:15" ht="16.5" thickBot="1" x14ac:dyDescent="0.3">
      <c r="B7" s="35"/>
      <c r="C7" s="4"/>
      <c r="D7" s="34"/>
      <c r="E7" s="34"/>
      <c r="F7" s="34"/>
      <c r="G7" s="37"/>
      <c r="H7" s="5"/>
    </row>
    <row r="8" spans="2:15" ht="16.5" thickBot="1" x14ac:dyDescent="0.3">
      <c r="B8" s="35"/>
      <c r="C8" s="4" t="s">
        <v>4</v>
      </c>
      <c r="D8" s="34"/>
      <c r="E8" s="34"/>
      <c r="F8" s="34"/>
      <c r="G8" s="6">
        <v>0</v>
      </c>
      <c r="H8" s="5"/>
    </row>
    <row r="9" spans="2:15" ht="15.75" x14ac:dyDescent="0.25">
      <c r="B9" s="34"/>
      <c r="C9" s="9"/>
      <c r="D9" s="10"/>
      <c r="E9" s="10"/>
      <c r="F9" s="10"/>
      <c r="G9" s="11"/>
      <c r="H9" s="12"/>
    </row>
    <row r="11" spans="2:15" ht="18.75" x14ac:dyDescent="0.25">
      <c r="B11" s="40" t="s">
        <v>173</v>
      </c>
      <c r="C11" s="41"/>
      <c r="D11" s="41"/>
      <c r="E11" s="41"/>
      <c r="F11" s="41"/>
      <c r="G11" s="41"/>
      <c r="H11" s="41"/>
      <c r="I11" s="41"/>
      <c r="K11" s="28"/>
      <c r="L11" s="29"/>
      <c r="M11" s="29"/>
      <c r="N11" s="29"/>
      <c r="O11" s="29"/>
    </row>
    <row r="12" spans="2:15" ht="15.6" customHeight="1" x14ac:dyDescent="0.25">
      <c r="B12" s="42" t="s">
        <v>5</v>
      </c>
      <c r="C12" s="44" t="s">
        <v>6</v>
      </c>
      <c r="D12" s="44" t="s">
        <v>13</v>
      </c>
      <c r="E12" s="44" t="s">
        <v>7</v>
      </c>
      <c r="F12" s="44" t="s">
        <v>8</v>
      </c>
      <c r="G12" s="46" t="s">
        <v>9</v>
      </c>
      <c r="H12" s="47" t="s">
        <v>10</v>
      </c>
      <c r="I12" s="49" t="s">
        <v>11</v>
      </c>
      <c r="K12" s="30"/>
      <c r="L12" s="26"/>
      <c r="M12" s="26"/>
      <c r="N12" s="26"/>
      <c r="O12" s="26"/>
    </row>
    <row r="13" spans="2:15" ht="15.75" x14ac:dyDescent="0.25">
      <c r="B13" s="43"/>
      <c r="C13" s="45"/>
      <c r="D13" s="45"/>
      <c r="E13" s="45"/>
      <c r="F13" s="45"/>
      <c r="G13" s="44"/>
      <c r="H13" s="48"/>
      <c r="I13" s="49"/>
      <c r="K13" s="30"/>
      <c r="L13" s="26"/>
      <c r="M13" s="26"/>
      <c r="N13" s="26"/>
      <c r="O13" s="26"/>
    </row>
    <row r="14" spans="2:15" ht="15.75" x14ac:dyDescent="0.25">
      <c r="B14" s="17" t="s">
        <v>174</v>
      </c>
      <c r="C14" s="50">
        <v>2000</v>
      </c>
      <c r="D14" s="50">
        <v>2076</v>
      </c>
      <c r="E14" s="52">
        <v>70</v>
      </c>
      <c r="F14" s="16">
        <v>3</v>
      </c>
      <c r="G14" s="16">
        <v>155</v>
      </c>
      <c r="H14" s="18">
        <v>714</v>
      </c>
      <c r="I14" s="33">
        <f>H14*POWER((($G$4+$G$6)/2-$G$8)/70,1.31)</f>
        <v>0</v>
      </c>
      <c r="J14" s="19"/>
      <c r="K14" s="20"/>
      <c r="L14" s="31"/>
      <c r="M14" s="32"/>
      <c r="N14" s="21"/>
      <c r="O14" s="21"/>
    </row>
    <row r="15" spans="2:15" ht="15.75" x14ac:dyDescent="0.25">
      <c r="B15" s="17" t="s">
        <v>175</v>
      </c>
      <c r="C15" s="51"/>
      <c r="D15" s="51"/>
      <c r="E15" s="53"/>
      <c r="F15" s="16">
        <v>4</v>
      </c>
      <c r="G15" s="16">
        <v>200</v>
      </c>
      <c r="H15" s="18">
        <v>952</v>
      </c>
      <c r="I15" s="33">
        <f t="shared" ref="I15:I30" si="0">H15*POWER((($G$4+$G$6)/2-$G$8)/70,1.31)</f>
        <v>0</v>
      </c>
      <c r="J15" s="19"/>
      <c r="K15" s="20"/>
      <c r="L15" s="31"/>
      <c r="M15" s="32"/>
      <c r="N15" s="21"/>
      <c r="O15" s="21"/>
    </row>
    <row r="16" spans="2:15" ht="15.75" x14ac:dyDescent="0.25">
      <c r="B16" s="17" t="s">
        <v>176</v>
      </c>
      <c r="C16" s="51"/>
      <c r="D16" s="51"/>
      <c r="E16" s="53"/>
      <c r="F16" s="16">
        <v>5</v>
      </c>
      <c r="G16" s="16">
        <v>245</v>
      </c>
      <c r="H16" s="18">
        <v>1190</v>
      </c>
      <c r="I16" s="33">
        <f t="shared" si="0"/>
        <v>0</v>
      </c>
      <c r="J16" s="19"/>
      <c r="K16" s="20"/>
      <c r="L16" s="31"/>
      <c r="M16" s="32"/>
      <c r="N16" s="21"/>
      <c r="O16" s="21"/>
    </row>
    <row r="17" spans="2:15" ht="15.75" x14ac:dyDescent="0.25">
      <c r="B17" s="17" t="s">
        <v>177</v>
      </c>
      <c r="C17" s="51"/>
      <c r="D17" s="51"/>
      <c r="E17" s="53"/>
      <c r="F17" s="16">
        <v>6</v>
      </c>
      <c r="G17" s="16">
        <v>290</v>
      </c>
      <c r="H17" s="18">
        <v>1428</v>
      </c>
      <c r="I17" s="33">
        <f t="shared" si="0"/>
        <v>0</v>
      </c>
      <c r="J17" s="19"/>
      <c r="K17" s="20"/>
      <c r="L17" s="31"/>
      <c r="M17" s="32"/>
      <c r="N17" s="21"/>
      <c r="O17" s="21"/>
    </row>
    <row r="18" spans="2:15" ht="15.75" x14ac:dyDescent="0.25">
      <c r="B18" s="17" t="s">
        <v>178</v>
      </c>
      <c r="C18" s="51"/>
      <c r="D18" s="51"/>
      <c r="E18" s="53"/>
      <c r="F18" s="16">
        <v>7</v>
      </c>
      <c r="G18" s="13">
        <v>335</v>
      </c>
      <c r="H18" s="14">
        <v>1666</v>
      </c>
      <c r="I18" s="33">
        <f t="shared" si="0"/>
        <v>0</v>
      </c>
      <c r="K18" s="20"/>
      <c r="L18" s="31"/>
      <c r="M18" s="32"/>
      <c r="N18" s="21"/>
      <c r="O18" s="24"/>
    </row>
    <row r="19" spans="2:15" ht="15.75" x14ac:dyDescent="0.25">
      <c r="B19" s="17" t="s">
        <v>179</v>
      </c>
      <c r="C19" s="51"/>
      <c r="D19" s="51"/>
      <c r="E19" s="53"/>
      <c r="F19" s="16">
        <v>8</v>
      </c>
      <c r="G19" s="13">
        <v>380</v>
      </c>
      <c r="H19" s="14">
        <v>1904</v>
      </c>
      <c r="I19" s="33">
        <f t="shared" si="0"/>
        <v>0</v>
      </c>
      <c r="K19" s="20"/>
      <c r="L19" s="31"/>
      <c r="M19" s="32"/>
      <c r="N19" s="21"/>
      <c r="O19" s="24"/>
    </row>
    <row r="20" spans="2:15" ht="15.75" x14ac:dyDescent="0.25">
      <c r="B20" s="17" t="s">
        <v>180</v>
      </c>
      <c r="C20" s="51"/>
      <c r="D20" s="51"/>
      <c r="E20" s="53"/>
      <c r="F20" s="16">
        <v>9</v>
      </c>
      <c r="G20" s="13">
        <v>425</v>
      </c>
      <c r="H20" s="14">
        <v>2142</v>
      </c>
      <c r="I20" s="33">
        <f t="shared" si="0"/>
        <v>0</v>
      </c>
      <c r="K20" s="20"/>
      <c r="L20" s="31"/>
      <c r="M20" s="32"/>
      <c r="N20" s="21"/>
      <c r="O20" s="24"/>
    </row>
    <row r="21" spans="2:15" ht="15.75" x14ac:dyDescent="0.25">
      <c r="B21" s="17" t="s">
        <v>181</v>
      </c>
      <c r="C21" s="51"/>
      <c r="D21" s="51"/>
      <c r="E21" s="53"/>
      <c r="F21" s="16">
        <v>10</v>
      </c>
      <c r="G21" s="13">
        <v>470</v>
      </c>
      <c r="H21" s="14">
        <v>2380</v>
      </c>
      <c r="I21" s="33">
        <f t="shared" si="0"/>
        <v>0</v>
      </c>
      <c r="K21" s="20"/>
      <c r="L21" s="31"/>
      <c r="M21" s="32"/>
      <c r="N21" s="21"/>
      <c r="O21" s="24"/>
    </row>
    <row r="22" spans="2:15" ht="15.75" x14ac:dyDescent="0.25">
      <c r="B22" s="17" t="s">
        <v>182</v>
      </c>
      <c r="C22" s="51"/>
      <c r="D22" s="51"/>
      <c r="E22" s="53"/>
      <c r="F22" s="16">
        <v>11</v>
      </c>
      <c r="G22" s="13">
        <v>515</v>
      </c>
      <c r="H22" s="14">
        <v>2618</v>
      </c>
      <c r="I22" s="33">
        <f t="shared" si="0"/>
        <v>0</v>
      </c>
      <c r="J22" s="15"/>
      <c r="K22" s="20"/>
      <c r="L22" s="31"/>
      <c r="M22" s="32"/>
      <c r="N22" s="21"/>
      <c r="O22" s="24"/>
    </row>
    <row r="23" spans="2:15" ht="15.75" x14ac:dyDescent="0.25">
      <c r="B23" s="17" t="s">
        <v>183</v>
      </c>
      <c r="C23" s="51"/>
      <c r="D23" s="51"/>
      <c r="E23" s="53"/>
      <c r="F23" s="16">
        <v>12</v>
      </c>
      <c r="G23" s="13">
        <v>560</v>
      </c>
      <c r="H23" s="14">
        <v>2856</v>
      </c>
      <c r="I23" s="33">
        <f t="shared" si="0"/>
        <v>0</v>
      </c>
      <c r="K23" s="20"/>
      <c r="L23" s="31"/>
      <c r="M23" s="32"/>
      <c r="N23" s="21"/>
      <c r="O23" s="24"/>
    </row>
    <row r="24" spans="2:15" ht="15.75" x14ac:dyDescent="0.25">
      <c r="B24" s="17" t="s">
        <v>184</v>
      </c>
      <c r="C24" s="51"/>
      <c r="D24" s="51"/>
      <c r="E24" s="53"/>
      <c r="F24" s="16">
        <v>13</v>
      </c>
      <c r="G24" s="13">
        <v>605</v>
      </c>
      <c r="H24" s="14">
        <v>3094</v>
      </c>
      <c r="I24" s="33">
        <f t="shared" si="0"/>
        <v>0</v>
      </c>
      <c r="K24" s="20"/>
      <c r="L24" s="31"/>
      <c r="M24" s="32"/>
      <c r="N24" s="21"/>
      <c r="O24" s="24"/>
    </row>
    <row r="25" spans="2:15" ht="15.75" x14ac:dyDescent="0.25">
      <c r="B25" s="17" t="s">
        <v>185</v>
      </c>
      <c r="C25" s="51"/>
      <c r="D25" s="51"/>
      <c r="E25" s="53"/>
      <c r="F25" s="16">
        <v>14</v>
      </c>
      <c r="G25" s="13">
        <v>650</v>
      </c>
      <c r="H25" s="14">
        <v>3332</v>
      </c>
      <c r="I25" s="33">
        <f t="shared" si="0"/>
        <v>0</v>
      </c>
      <c r="K25" s="20"/>
      <c r="L25" s="31"/>
      <c r="M25" s="32"/>
      <c r="N25" s="21"/>
      <c r="O25" s="24"/>
    </row>
    <row r="26" spans="2:15" ht="15.75" x14ac:dyDescent="0.25">
      <c r="B26" s="17" t="s">
        <v>413</v>
      </c>
      <c r="C26" s="51"/>
      <c r="D26" s="51"/>
      <c r="E26" s="53"/>
      <c r="F26" s="16">
        <v>15</v>
      </c>
      <c r="G26" s="13">
        <v>695</v>
      </c>
      <c r="H26" s="14">
        <v>3570</v>
      </c>
      <c r="I26" s="33">
        <f t="shared" si="0"/>
        <v>0</v>
      </c>
      <c r="K26" s="20"/>
      <c r="L26" s="31"/>
      <c r="M26" s="32"/>
      <c r="N26" s="21"/>
      <c r="O26" s="24"/>
    </row>
    <row r="27" spans="2:15" ht="15.75" x14ac:dyDescent="0.25">
      <c r="B27" s="17" t="s">
        <v>414</v>
      </c>
      <c r="C27" s="51"/>
      <c r="D27" s="51"/>
      <c r="E27" s="53"/>
      <c r="F27" s="16">
        <v>16</v>
      </c>
      <c r="G27" s="13">
        <v>740</v>
      </c>
      <c r="H27" s="14">
        <v>3808</v>
      </c>
      <c r="I27" s="33">
        <f t="shared" si="0"/>
        <v>0</v>
      </c>
      <c r="K27" s="20"/>
      <c r="L27" s="31"/>
      <c r="M27" s="32"/>
      <c r="N27" s="21"/>
      <c r="O27" s="24"/>
    </row>
    <row r="28" spans="2:15" ht="15.75" x14ac:dyDescent="0.25">
      <c r="B28" s="17" t="s">
        <v>415</v>
      </c>
      <c r="C28" s="51"/>
      <c r="D28" s="51"/>
      <c r="E28" s="53"/>
      <c r="F28" s="16">
        <v>17</v>
      </c>
      <c r="G28" s="13">
        <v>785</v>
      </c>
      <c r="H28" s="14">
        <v>4046</v>
      </c>
      <c r="I28" s="33">
        <f t="shared" si="0"/>
        <v>0</v>
      </c>
      <c r="K28" s="20"/>
      <c r="L28" s="31"/>
      <c r="M28" s="32"/>
      <c r="N28" s="21"/>
      <c r="O28" s="24"/>
    </row>
    <row r="29" spans="2:15" ht="15.75" x14ac:dyDescent="0.25">
      <c r="B29" s="17" t="s">
        <v>416</v>
      </c>
      <c r="C29" s="51"/>
      <c r="D29" s="51"/>
      <c r="E29" s="53"/>
      <c r="F29" s="16">
        <v>18</v>
      </c>
      <c r="G29" s="13">
        <v>830</v>
      </c>
      <c r="H29" s="14">
        <v>4284</v>
      </c>
      <c r="I29" s="33">
        <f t="shared" si="0"/>
        <v>0</v>
      </c>
      <c r="K29" s="20"/>
      <c r="L29" s="31"/>
      <c r="M29" s="32"/>
      <c r="N29" s="21"/>
      <c r="O29" s="24"/>
    </row>
    <row r="30" spans="2:15" ht="15.75" x14ac:dyDescent="0.25">
      <c r="B30" s="17" t="s">
        <v>417</v>
      </c>
      <c r="C30" s="54"/>
      <c r="D30" s="54"/>
      <c r="E30" s="55"/>
      <c r="F30" s="16">
        <v>19</v>
      </c>
      <c r="G30" s="13">
        <v>875</v>
      </c>
      <c r="H30" s="14">
        <v>4522</v>
      </c>
      <c r="I30" s="33">
        <f t="shared" si="0"/>
        <v>0</v>
      </c>
      <c r="K30" s="20"/>
      <c r="L30" s="31"/>
      <c r="M30" s="32"/>
      <c r="N30" s="21"/>
      <c r="O30" s="24"/>
    </row>
  </sheetData>
  <mergeCells count="12">
    <mergeCell ref="C14:C30"/>
    <mergeCell ref="D14:D30"/>
    <mergeCell ref="E14:E30"/>
    <mergeCell ref="B11:I11"/>
    <mergeCell ref="B12:B13"/>
    <mergeCell ref="C12:C13"/>
    <mergeCell ref="D12:D13"/>
    <mergeCell ref="E12:E13"/>
    <mergeCell ref="F12:F13"/>
    <mergeCell ref="G12:G13"/>
    <mergeCell ref="H12:H13"/>
    <mergeCell ref="I12:I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BATARiA 2-250</vt:lpstr>
      <vt:lpstr>BATARiA 2-300</vt:lpstr>
      <vt:lpstr>BATARiA 2-350</vt:lpstr>
      <vt:lpstr>BATARiA 2-400</vt:lpstr>
      <vt:lpstr>BATARiA 2-450</vt:lpstr>
      <vt:lpstr>BATARiA 2-500</vt:lpstr>
      <vt:lpstr>BATARiA 2-600</vt:lpstr>
      <vt:lpstr>BATARiA 2-750</vt:lpstr>
      <vt:lpstr>BATARiA 2-900</vt:lpstr>
      <vt:lpstr>BATARiA 2-1000</vt:lpstr>
      <vt:lpstr>BATARiA 2-1100</vt:lpstr>
      <vt:lpstr>BATARiA 2-1250</vt:lpstr>
      <vt:lpstr>BATARiA 2-1500</vt:lpstr>
      <vt:lpstr>BATARiA 2-1750</vt:lpstr>
      <vt:lpstr>BATARiA 2-2000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П. Сведомцев</dc:creator>
  <cp:lastModifiedBy>Дмитрий Елисеев</cp:lastModifiedBy>
  <dcterms:created xsi:type="dcterms:W3CDTF">2015-06-05T18:19:34Z</dcterms:created>
  <dcterms:modified xsi:type="dcterms:W3CDTF">2025-04-08T13:08:51Z</dcterms:modified>
</cp:coreProperties>
</file>