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825" windowHeight="9090"/>
  </bookViews>
  <sheets>
    <sheet name="Пересчет мощностей" sheetId="2" r:id="rId1"/>
    <sheet name="Данные" sheetId="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  <c r="H2" i="1"/>
  <c r="H7" i="1" s="1"/>
  <c r="G2" i="1"/>
  <c r="E2" i="1"/>
  <c r="H36" i="1" l="1"/>
  <c r="E36" i="1" s="1"/>
  <c r="H28" i="1"/>
  <c r="E28" i="1" s="1"/>
  <c r="H20" i="1"/>
  <c r="E20" i="1" s="1"/>
  <c r="H12" i="1"/>
  <c r="E12" i="1" s="1"/>
  <c r="H4" i="1"/>
  <c r="E4" i="1" s="1"/>
  <c r="H3" i="1"/>
  <c r="E3" i="1" s="1"/>
  <c r="H30" i="1"/>
  <c r="E30" i="1" s="1"/>
  <c r="H22" i="1"/>
  <c r="E22" i="1" s="1"/>
  <c r="H14" i="1"/>
  <c r="E14" i="1" s="1"/>
  <c r="H6" i="1"/>
  <c r="E6" i="1" s="1"/>
  <c r="H32" i="1"/>
  <c r="E32" i="1" s="1"/>
  <c r="H24" i="1"/>
  <c r="E24" i="1" s="1"/>
  <c r="H16" i="1"/>
  <c r="E16" i="1" s="1"/>
  <c r="H8" i="1"/>
  <c r="E8" i="1" s="1"/>
  <c r="H34" i="1"/>
  <c r="E34" i="1" s="1"/>
  <c r="H26" i="1"/>
  <c r="E26" i="1" s="1"/>
  <c r="H18" i="1"/>
  <c r="E18" i="1" s="1"/>
  <c r="H10" i="1"/>
  <c r="E10" i="1" s="1"/>
  <c r="H37" i="1"/>
  <c r="E37" i="1" s="1"/>
  <c r="H33" i="1"/>
  <c r="E33" i="1" s="1"/>
  <c r="H29" i="1"/>
  <c r="E29" i="1" s="1"/>
  <c r="H25" i="1"/>
  <c r="E25" i="1" s="1"/>
  <c r="H21" i="1"/>
  <c r="E21" i="1" s="1"/>
  <c r="H17" i="1"/>
  <c r="E17" i="1" s="1"/>
  <c r="H13" i="1"/>
  <c r="E13" i="1" s="1"/>
  <c r="H9" i="1"/>
  <c r="E9" i="1" s="1"/>
  <c r="H5" i="1"/>
  <c r="E5" i="1" s="1"/>
  <c r="H35" i="1"/>
  <c r="E35" i="1" s="1"/>
  <c r="H31" i="1"/>
  <c r="E31" i="1" s="1"/>
  <c r="H27" i="1"/>
  <c r="E27" i="1" s="1"/>
  <c r="H23" i="1"/>
  <c r="E23" i="1" s="1"/>
  <c r="H19" i="1"/>
  <c r="E19" i="1" s="1"/>
  <c r="H15" i="1"/>
  <c r="E15" i="1" s="1"/>
  <c r="H11" i="1"/>
  <c r="E11" i="1" s="1"/>
  <c r="E7" i="1"/>
  <c r="M10" i="2" l="1"/>
  <c r="Q10" i="2"/>
  <c r="O10" i="2"/>
  <c r="Q8" i="2"/>
  <c r="O8" i="2"/>
  <c r="M8" i="2"/>
  <c r="M11" i="2"/>
  <c r="Q11" i="2"/>
  <c r="O11" i="2"/>
  <c r="O12" i="2"/>
  <c r="M12" i="2"/>
  <c r="Q12" i="2"/>
  <c r="O14" i="2"/>
  <c r="M14" i="2"/>
  <c r="Q14" i="2"/>
  <c r="O13" i="2"/>
  <c r="M13" i="2"/>
  <c r="Q13" i="2"/>
  <c r="M9" i="2"/>
  <c r="Q9" i="2"/>
  <c r="O9" i="2"/>
  <c r="K10" i="2"/>
  <c r="I10" i="2"/>
  <c r="K11" i="2"/>
  <c r="I11" i="2"/>
  <c r="I14" i="2"/>
  <c r="K14" i="2"/>
  <c r="J8" i="2"/>
  <c r="K8" i="2"/>
  <c r="I8" i="2"/>
  <c r="K9" i="2"/>
  <c r="I9" i="2"/>
  <c r="K12" i="2"/>
  <c r="I12" i="2"/>
  <c r="I13" i="2"/>
  <c r="K13" i="2"/>
  <c r="R9" i="2"/>
  <c r="J13" i="2"/>
  <c r="E12" i="2"/>
  <c r="N12" i="2"/>
  <c r="P12" i="2"/>
  <c r="D12" i="2"/>
  <c r="E8" i="2"/>
  <c r="D8" i="2"/>
  <c r="P9" i="2"/>
  <c r="L13" i="2"/>
  <c r="F13" i="2"/>
  <c r="N13" i="2"/>
  <c r="G13" i="2"/>
  <c r="L8" i="2"/>
  <c r="G8" i="2"/>
  <c r="H8" i="2"/>
  <c r="R8" i="2"/>
  <c r="J9" i="2"/>
  <c r="E9" i="2"/>
  <c r="G9" i="2"/>
  <c r="H9" i="2"/>
  <c r="C9" i="2"/>
  <c r="F9" i="2"/>
  <c r="D9" i="2"/>
  <c r="B9" i="2"/>
  <c r="J12" i="2"/>
  <c r="F12" i="2"/>
  <c r="G12" i="2"/>
  <c r="H12" i="2"/>
  <c r="D14" i="2"/>
  <c r="C14" i="2"/>
  <c r="F14" i="2"/>
  <c r="P14" i="2"/>
  <c r="L14" i="2"/>
  <c r="R14" i="2"/>
  <c r="J14" i="2"/>
  <c r="N14" i="2"/>
  <c r="B14" i="2"/>
  <c r="E14" i="2"/>
  <c r="H14" i="2"/>
  <c r="G14" i="2"/>
  <c r="E13" i="2"/>
  <c r="R13" i="2"/>
  <c r="D13" i="2"/>
  <c r="B13" i="2"/>
  <c r="C13" i="2"/>
  <c r="D10" i="2"/>
  <c r="C10" i="2"/>
  <c r="F10" i="2"/>
  <c r="P10" i="2"/>
  <c r="B10" i="2"/>
  <c r="G10" i="2"/>
  <c r="L10" i="2"/>
  <c r="R10" i="2"/>
  <c r="J10" i="2"/>
  <c r="N10" i="2"/>
  <c r="E10" i="2"/>
  <c r="H10" i="2"/>
  <c r="G11" i="2"/>
  <c r="F11" i="2"/>
  <c r="J11" i="2"/>
  <c r="P11" i="2"/>
  <c r="D11" i="2"/>
  <c r="C11" i="2"/>
  <c r="B11" i="2"/>
  <c r="E11" i="2"/>
  <c r="H11" i="2"/>
  <c r="N11" i="2"/>
  <c r="L11" i="2"/>
  <c r="R11" i="2"/>
  <c r="B8" i="2"/>
  <c r="L9" i="2"/>
  <c r="P8" i="2"/>
  <c r="B12" i="2"/>
  <c r="F8" i="2"/>
  <c r="N8" i="2"/>
  <c r="N9" i="2"/>
  <c r="H13" i="2"/>
  <c r="R12" i="2"/>
  <c r="C12" i="2"/>
  <c r="C8" i="2"/>
  <c r="P13" i="2"/>
  <c r="L12" i="2"/>
</calcChain>
</file>

<file path=xl/sharedStrings.xml><?xml version="1.0" encoding="utf-8"?>
<sst xmlns="http://schemas.openxmlformats.org/spreadsheetml/2006/main" count="25" uniqueCount="25">
  <si>
    <t>Экспонент</t>
  </si>
  <si>
    <t>Высота радиатора</t>
  </si>
  <si>
    <t>Длина радиатора</t>
  </si>
  <si>
    <t>t°С обратной линии</t>
  </si>
  <si>
    <t>t°С в помещении</t>
  </si>
  <si>
    <r>
      <t>t</t>
    </r>
    <r>
      <rPr>
        <i/>
        <sz val="11"/>
        <rFont val="Times New Roman"/>
        <family val="1"/>
        <charset val="204"/>
      </rPr>
      <t>°</t>
    </r>
    <r>
      <rPr>
        <i/>
        <sz val="11"/>
        <rFont val="Calibri"/>
        <family val="2"/>
        <charset val="204"/>
      </rPr>
      <t>С</t>
    </r>
    <r>
      <rPr>
        <i/>
        <sz val="11"/>
        <rFont val="Calibri"/>
        <family val="2"/>
        <charset val="204"/>
        <scheme val="minor"/>
      </rPr>
      <t xml:space="preserve"> подающей линии</t>
    </r>
  </si>
  <si>
    <t xml:space="preserve">Высота прибора </t>
  </si>
  <si>
    <t>Тип прибора</t>
  </si>
  <si>
    <t>Температурный график</t>
  </si>
  <si>
    <t>* Тепловая мощность по ГОСТ 31311-2005 (НИИ Витатерм 2016)</t>
  </si>
  <si>
    <t xml:space="preserve">Мощность радиаторов расчитана согласно ГОСТ 31311-2005 для температурного графика 95/85/20°С, температурный напор 70°С </t>
  </si>
  <si>
    <t>Напор</t>
  </si>
  <si>
    <t>95/85/20</t>
  </si>
  <si>
    <t>300 мм</t>
  </si>
  <si>
    <t>400 мм</t>
  </si>
  <si>
    <t>500 мм</t>
  </si>
  <si>
    <t>600 мм</t>
  </si>
  <si>
    <t>900 мм</t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</si>
  <si>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для типа 10</t>
    </r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</si>
  <si>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 для типа 11</t>
    </r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</si>
  <si>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 для типа 20</t>
    </r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</si>
  <si>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 для типа 21</t>
    </r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</si>
  <si>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 для типа 22</t>
    </r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</si>
  <si>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 для типа 30</t>
    </r>
  </si>
  <si>
    <r>
      <t>Q</t>
    </r>
    <r>
      <rPr>
        <i/>
        <vertAlign val="subscript"/>
        <sz val="11"/>
        <rFont val="Calibri"/>
        <family val="2"/>
        <charset val="204"/>
        <scheme val="minor"/>
      </rPr>
      <t>ну</t>
    </r>
    <r>
      <rPr>
        <i/>
        <sz val="11"/>
        <rFont val="Calibri"/>
        <family val="2"/>
        <charset val="204"/>
        <scheme val="minor"/>
      </rPr>
      <t xml:space="preserve">  для типа 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</si>
</sst>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\В\т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i/>
      <sz val="11"/>
      <color theme="3" tint="-0.249977111117893"/>
      <name val="Calibri"/>
      <family val="2"/>
      <charset val="204"/>
      <scheme val="minor"/>
    </font>
    <font>
      <i/>
      <vertAlign val="subscript"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/>
    <xf numFmtId="0" fontId="8" fillId="3" borderId="3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5" borderId="4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0" fontId="9" fillId="3" borderId="2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2" fmlaLink="B4" fmlaRange="Данные!$J$4:$J$8" noThreeD="1" sel="3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</xdr:row>
          <xdr:rowOff>19050</xdr:rowOff>
        </xdr:from>
        <xdr:to>
          <xdr:col>1</xdr:col>
          <xdr:colOff>733425</xdr:colOff>
          <xdr:row>3</xdr:row>
          <xdr:rowOff>219075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D3" sqref="D3"/>
    </sheetView>
  </sheetViews>
  <sheetFormatPr defaultColWidth="9.140625" defaultRowHeight="15" x14ac:dyDescent="0.25"/>
  <cols>
    <col min="1" max="1" width="22.140625" style="1" bestFit="1" customWidth="1"/>
    <col min="2" max="2" width="11.42578125" style="1" customWidth="1"/>
    <col min="3" max="18" width="10.28515625" style="1" customWidth="1"/>
    <col min="19" max="16384" width="9.140625" style="1"/>
  </cols>
  <sheetData>
    <row r="1" spans="1:18" x14ac:dyDescent="0.25">
      <c r="A1" s="21" t="s">
        <v>5</v>
      </c>
      <c r="B1" s="24">
        <v>70</v>
      </c>
    </row>
    <row r="2" spans="1:18" x14ac:dyDescent="0.25">
      <c r="A2" s="22" t="s">
        <v>3</v>
      </c>
      <c r="B2" s="25">
        <v>50</v>
      </c>
      <c r="C2" s="41" t="s">
        <v>10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x14ac:dyDescent="0.25">
      <c r="A3" s="22" t="s">
        <v>4</v>
      </c>
      <c r="B3" s="25">
        <v>20</v>
      </c>
    </row>
    <row r="4" spans="1:18" ht="18.75" customHeight="1" thickBot="1" x14ac:dyDescent="0.3">
      <c r="A4" s="23" t="s">
        <v>1</v>
      </c>
      <c r="B4" s="26">
        <v>3</v>
      </c>
    </row>
    <row r="5" spans="1:18" ht="15.75" thickBot="1" x14ac:dyDescent="0.3">
      <c r="A5" s="2"/>
      <c r="B5" s="6"/>
    </row>
    <row r="6" spans="1:18" x14ac:dyDescent="0.25">
      <c r="A6" s="14"/>
      <c r="B6" s="37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  <c r="R6" s="40"/>
    </row>
    <row r="7" spans="1:18" ht="15.75" thickBot="1" x14ac:dyDescent="0.3">
      <c r="A7" s="13"/>
      <c r="B7" s="7">
        <v>400</v>
      </c>
      <c r="C7" s="8">
        <v>500</v>
      </c>
      <c r="D7" s="8">
        <v>600</v>
      </c>
      <c r="E7" s="8">
        <v>700</v>
      </c>
      <c r="F7" s="8">
        <v>800</v>
      </c>
      <c r="G7" s="8">
        <v>900</v>
      </c>
      <c r="H7" s="8">
        <v>1000</v>
      </c>
      <c r="I7" s="8">
        <v>1100</v>
      </c>
      <c r="J7" s="8">
        <v>1200</v>
      </c>
      <c r="K7" s="8">
        <v>1300</v>
      </c>
      <c r="L7" s="8">
        <v>1400</v>
      </c>
      <c r="M7" s="8">
        <v>1500</v>
      </c>
      <c r="N7" s="8">
        <v>1600</v>
      </c>
      <c r="O7" s="8">
        <v>1700</v>
      </c>
      <c r="P7" s="8">
        <v>1800</v>
      </c>
      <c r="Q7" s="36">
        <v>1900</v>
      </c>
      <c r="R7" s="9">
        <v>2000</v>
      </c>
    </row>
    <row r="8" spans="1:18" ht="27" customHeight="1" x14ac:dyDescent="0.25">
      <c r="A8" s="10" t="s">
        <v>18</v>
      </c>
      <c r="B8" s="27">
        <f>IF($B$4=1,Данные!$E3*(B$7/1000),IF($B$4=2,Данные!$E10*(B$7/1000),IF($B$4=3,Данные!$E17*(B$7/1000),IF($B$4=4,Данные!$E24*(B$7/1000),IF($B$4=5,Данные!$E31*(B$7/1000),0)))))</f>
        <v>164.09227832533412</v>
      </c>
      <c r="C8" s="28">
        <f>IF($B$4=1,Данные!$E3*(C$7/1000),IF($B$4=2,Данные!$E10*(C$7/1000),IF($B$4=3,Данные!$E17*(C$7/1000),IF($B$4=4,Данные!$E24*(C$7/1000),IF($B$4=5,Данные!$E31*(C$7/1000),0)))))</f>
        <v>205.11534790666764</v>
      </c>
      <c r="D8" s="28">
        <f>IF($B$4=1,Данные!$E3*(D$7/1000),IF($B$4=2,Данные!$E10*(D$7/1000),IF($B$4=3,Данные!$E17*(D$7/1000),IF($B$4=4,Данные!$E24*(D$7/1000),IF($B$4=5,Данные!$E31*(D$7/1000),0)))))</f>
        <v>246.13841748800115</v>
      </c>
      <c r="E8" s="28">
        <f>IF($B$4=1,Данные!$E3*(E$7/1000),IF($B$4=2,Данные!$E10*(E$7/1000),IF($B$4=3,Данные!$E17*(E$7/1000),IF($B$4=4,Данные!$E24*(E$7/1000),IF($B$4=5,Данные!$E31*(E$7/1000),0)))))</f>
        <v>287.16148706933467</v>
      </c>
      <c r="F8" s="28">
        <f>IF($B$4=1,Данные!$E3*(F$7/1000),IF($B$4=2,Данные!$E10*(F$7/1000),IF($B$4=3,Данные!$E17*(F$7/1000),IF($B$4=4,Данные!$E24*(F$7/1000),IF($B$4=5,Данные!$E31*(F$7/1000),0)))))</f>
        <v>328.18455665066824</v>
      </c>
      <c r="G8" s="28">
        <f>IF($B$4=1,Данные!$E3*(G$7/1000),IF($B$4=2,Данные!$E10*(G$7/1000),IF($B$4=3,Данные!$E17*(G$7/1000),IF($B$4=4,Данные!$E24*(G$7/1000),IF($B$4=5,Данные!$E31*(G$7/1000),0)))))</f>
        <v>369.20762623200176</v>
      </c>
      <c r="H8" s="28">
        <f>IF($B$4=1,Данные!$E3*(H$7/1000),IF($B$4=2,Данные!$E10*(H$7/1000),IF($B$4=3,Данные!$E17*(H$7/1000),IF($B$4=4,Данные!$E24*(H$7/1000),IF($B$4=5,Данные!$E31*(H$7/1000),0)))))</f>
        <v>410.23069581333527</v>
      </c>
      <c r="I8" s="28">
        <f>IF($B$4=1,Данные!$E3*(I$7/1000),IF($B$4=2,Данные!$E10*(I$7/1000),IF($B$4=3,Данные!$E17*(I$7/1000),IF($B$4=4,Данные!$E24*(I$7/1000),IF($B$4=5,Данные!$E31*(I$7/1000),0)))))</f>
        <v>451.25376539466885</v>
      </c>
      <c r="J8" s="28">
        <f>IF($B$4=1,Данные!$E3*(J$7/1000),IF($B$4=2,Данные!$E10*(J$7/1000),IF($B$4=3,Данные!$E17*(J$7/1000),IF($B$4=4,Данные!$E24*(J$7/1000),IF($B$4=5,Данные!$E31*(J$7/1000),0)))))</f>
        <v>492.27683497600231</v>
      </c>
      <c r="K8" s="28">
        <f>IF($B$4=1,Данные!$E3*(K$7/1000),IF($B$4=2,Данные!$E10*(K$7/1000),IF($B$4=3,Данные!$E17*(K$7/1000),IF($B$4=4,Данные!$E24*(K$7/1000),IF($B$4=5,Данные!$E31*(K$7/1000),0)))))</f>
        <v>533.29990455733582</v>
      </c>
      <c r="L8" s="28">
        <f>IF($B$4=1,Данные!$E3*(L$7/1000),IF($B$4=2,Данные!$E10*(L$7/1000),IF($B$4=3,Данные!$E17*(L$7/1000),IF($B$4=4,Данные!$E24*(L$7/1000),IF($B$4=5,Данные!$E31*(L$7/1000),0)))))</f>
        <v>574.32297413866934</v>
      </c>
      <c r="M8" s="28">
        <f>IF($B$4=1,Данные!$E3*(M$7/1000),IF($B$4=2,Данные!$E10*(M$7/1000),IF($B$4=3,Данные!$E17*(M$7/1000),IF($B$4=4,Данные!$E24*(M$7/1000),IF($B$4=5,Данные!$E31*(M$7/1000),0)))))</f>
        <v>615.34604372000285</v>
      </c>
      <c r="N8" s="28">
        <f>IF($B$4=1,Данные!$E3*(N$7/1000),IF($B$4=2,Данные!$E10*(N$7/1000),IF($B$4=3,Данные!$E17*(N$7/1000),IF($B$4=4,Данные!$E24*(N$7/1000),IF($B$4=5,Данные!$E31*(N$7/1000),0)))))</f>
        <v>656.36911330133648</v>
      </c>
      <c r="O8" s="28">
        <f>IF($B$4=1,Данные!$E3*(O$7/1000),IF($B$4=2,Данные!$E10*(O$7/1000),IF($B$4=3,Данные!$E17*(O$7/1000),IF($B$4=4,Данные!$E24*(O$7/1000),IF($B$4=5,Данные!$E31*(O$7/1000),0)))))</f>
        <v>697.39218288267</v>
      </c>
      <c r="P8" s="28">
        <f>IF($B$4=1,Данные!$E3*(P$7/1000),IF($B$4=2,Данные!$E10*(P$7/1000),IF($B$4=3,Данные!$E17*(P$7/1000),IF($B$4=4,Данные!$E24*(P$7/1000),IF($B$4=5,Данные!$E31*(P$7/1000),0)))))</f>
        <v>738.41525246400352</v>
      </c>
      <c r="Q8" s="28">
        <f>IF($B$4=1,Данные!$E3*(Q$7/1000),IF($B$4=2,Данные!$E10*(Q$7/1000),IF($B$4=3,Данные!$E17*(Q$7/1000),IF($B$4=4,Данные!$E24*(Q$7/1000),IF($B$4=5,Данные!$E31*(Q$7/1000),0)))))</f>
        <v>779.43832204533703</v>
      </c>
      <c r="R8" s="29">
        <f>IF($B$4=1,Данные!$E3*(R$7/1000),IF($B$4=2,Данные!$E10*(R$7/1000),IF($B$4=3,Данные!$E17*(R$7/1000),IF($B$4=4,Данные!$E24*(R$7/1000),IF($B$4=5,Данные!$E31*(R$7/1000),0)))))</f>
        <v>820.46139162667055</v>
      </c>
    </row>
    <row r="9" spans="1:18" ht="27" customHeight="1" x14ac:dyDescent="0.25">
      <c r="A9" s="11" t="s">
        <v>19</v>
      </c>
      <c r="B9" s="30">
        <f>IF($B$4=1,Данные!$E4*(B$7/1000),IF($B$4=2,Данные!$E11*(B$7/1000),IF($B$4=3,Данные!$E18*(B$7/1000),IF($B$4=4,Данные!$E25*(B$7/1000),IF($B$4=5,Данные!$E32*(B$7/1000),0)))))</f>
        <v>272.61233122037169</v>
      </c>
      <c r="C9" s="31">
        <f>IF($B$4=1,Данные!$E4*(C$7/1000),IF($B$4=2,Данные!$E11*(C$7/1000),IF($B$4=3,Данные!$E18*(C$7/1000),IF($B$4=4,Данные!$E25*(C$7/1000),IF($B$4=5,Данные!$E32*(C$7/1000),0)))))</f>
        <v>340.76541402546462</v>
      </c>
      <c r="D9" s="31">
        <f>IF($B$4=1,Данные!$E4*(D$7/1000),IF($B$4=2,Данные!$E11*(D$7/1000),IF($B$4=3,Данные!$E18*(D$7/1000),IF($B$4=4,Данные!$E25*(D$7/1000),IF($B$4=5,Данные!$E32*(D$7/1000),0)))))</f>
        <v>408.91849683055756</v>
      </c>
      <c r="E9" s="31">
        <f>IF($B$4=1,Данные!$E4*(E$7/1000),IF($B$4=2,Данные!$E11*(E$7/1000),IF($B$4=3,Данные!$E18*(E$7/1000),IF($B$4=4,Данные!$E25*(E$7/1000),IF($B$4=5,Данные!$E32*(E$7/1000),0)))))</f>
        <v>477.07157963565044</v>
      </c>
      <c r="F9" s="31">
        <f>IF($B$4=1,Данные!$E4*(F$7/1000),IF($B$4=2,Данные!$E11*(F$7/1000),IF($B$4=3,Данные!$E18*(F$7/1000),IF($B$4=4,Данные!$E25*(F$7/1000),IF($B$4=5,Данные!$E32*(F$7/1000),0)))))</f>
        <v>545.22466244074337</v>
      </c>
      <c r="G9" s="31">
        <f>IF($B$4=1,Данные!$E4*(G$7/1000),IF($B$4=2,Данные!$E11*(G$7/1000),IF($B$4=3,Данные!$E18*(G$7/1000),IF($B$4=4,Данные!$E25*(G$7/1000),IF($B$4=5,Данные!$E32*(G$7/1000),0)))))</f>
        <v>613.37774524583631</v>
      </c>
      <c r="H9" s="31">
        <f>IF($B$4=1,Данные!$E4*(H$7/1000),IF($B$4=2,Данные!$E11*(H$7/1000),IF($B$4=3,Данные!$E18*(H$7/1000),IF($B$4=4,Данные!$E25*(H$7/1000),IF($B$4=5,Данные!$E32*(H$7/1000),0)))))</f>
        <v>681.53082805092924</v>
      </c>
      <c r="I9" s="31">
        <f>IF($B$4=1,Данные!$E4*(I$7/1000),IF($B$4=2,Данные!$E11*(I$7/1000),IF($B$4=3,Данные!$E18*(I$7/1000),IF($B$4=4,Данные!$E25*(I$7/1000),IF($B$4=5,Данные!$E32*(I$7/1000),0)))))</f>
        <v>749.68391085602218</v>
      </c>
      <c r="J9" s="31">
        <f>IF($B$4=1,Данные!$E4*(J$7/1000),IF($B$4=2,Данные!$E11*(J$7/1000),IF($B$4=3,Данные!$E18*(J$7/1000),IF($B$4=4,Данные!$E25*(J$7/1000),IF($B$4=5,Данные!$E32*(J$7/1000),0)))))</f>
        <v>817.83699366111512</v>
      </c>
      <c r="K9" s="31">
        <f>IF($B$4=1,Данные!$E4*(K$7/1000),IF($B$4=2,Данные!$E11*(K$7/1000),IF($B$4=3,Данные!$E18*(K$7/1000),IF($B$4=4,Данные!$E25*(K$7/1000),IF($B$4=5,Данные!$E32*(K$7/1000),0)))))</f>
        <v>885.99007646620805</v>
      </c>
      <c r="L9" s="31">
        <f>IF($B$4=1,Данные!$E4*(L$7/1000),IF($B$4=2,Данные!$E11*(L$7/1000),IF($B$4=3,Данные!$E18*(L$7/1000),IF($B$4=4,Данные!$E25*(L$7/1000),IF($B$4=5,Данные!$E32*(L$7/1000),0)))))</f>
        <v>954.14315927130087</v>
      </c>
      <c r="M9" s="31">
        <f>IF($B$4=1,Данные!$E4*(M$7/1000),IF($B$4=2,Данные!$E11*(M$7/1000),IF($B$4=3,Данные!$E18*(M$7/1000),IF($B$4=4,Данные!$E25*(M$7/1000),IF($B$4=5,Данные!$E32*(M$7/1000),0)))))</f>
        <v>1022.2962420763938</v>
      </c>
      <c r="N9" s="31">
        <f>IF($B$4=1,Данные!$E4*(N$7/1000),IF($B$4=2,Данные!$E11*(N$7/1000),IF($B$4=3,Данные!$E18*(N$7/1000),IF($B$4=4,Данные!$E25*(N$7/1000),IF($B$4=5,Данные!$E32*(N$7/1000),0)))))</f>
        <v>1090.4493248814867</v>
      </c>
      <c r="O9" s="31">
        <f>IF($B$4=1,Данные!$E4*(O$7/1000),IF($B$4=2,Данные!$E11*(O$7/1000),IF($B$4=3,Данные!$E18*(O$7/1000),IF($B$4=4,Данные!$E25*(O$7/1000),IF($B$4=5,Данные!$E32*(O$7/1000),0)))))</f>
        <v>1158.6024076865797</v>
      </c>
      <c r="P9" s="31">
        <f>IF($B$4=1,Данные!$E4*(P$7/1000),IF($B$4=2,Данные!$E11*(P$7/1000),IF($B$4=3,Данные!$E18*(P$7/1000),IF($B$4=4,Данные!$E25*(P$7/1000),IF($B$4=5,Данные!$E32*(P$7/1000),0)))))</f>
        <v>1226.7554904916726</v>
      </c>
      <c r="Q9" s="31">
        <f>IF($B$4=1,Данные!$E4*(Q$7/1000),IF($B$4=2,Данные!$E11*(Q$7/1000),IF($B$4=3,Данные!$E18*(Q$7/1000),IF($B$4=4,Данные!$E25*(Q$7/1000),IF($B$4=5,Данные!$E32*(Q$7/1000),0)))))</f>
        <v>1294.9085732967656</v>
      </c>
      <c r="R9" s="32">
        <f>IF($B$4=1,Данные!$E4*(R$7/1000),IF($B$4=2,Данные!$E11*(R$7/1000),IF($B$4=3,Данные!$E18*(R$7/1000),IF($B$4=4,Данные!$E25*(R$7/1000),IF($B$4=5,Данные!$E32*(R$7/1000),0)))))</f>
        <v>1363.0616561018585</v>
      </c>
    </row>
    <row r="10" spans="1:18" ht="27" customHeight="1" x14ac:dyDescent="0.25">
      <c r="A10" s="11" t="s">
        <v>20</v>
      </c>
      <c r="B10" s="30">
        <f>IF($B$4=1,Данные!$E5*(B$7/1000),IF($B$4=2,Данные!$E12*(B$7/1000),IF($B$4=3,Данные!$E19*(B$7/1000),IF($B$4=4,Данные!$E26*(B$7/1000),IF($B$4=5,Данные!$E33*(B$7/1000),0)))))</f>
        <v>267.85362318255136</v>
      </c>
      <c r="C10" s="31">
        <f>IF($B$4=1,Данные!$E5*(C$7/1000),IF($B$4=2,Данные!$E12*(C$7/1000),IF($B$4=3,Данные!$E19*(C$7/1000),IF($B$4=4,Данные!$E26*(C$7/1000),IF($B$4=5,Данные!$E33*(C$7/1000),0)))))</f>
        <v>334.81702897818917</v>
      </c>
      <c r="D10" s="31">
        <f>IF($B$4=1,Данные!$E5*(D$7/1000),IF($B$4=2,Данные!$E12*(D$7/1000),IF($B$4=3,Данные!$E19*(D$7/1000),IF($B$4=4,Данные!$E26*(D$7/1000),IF($B$4=5,Данные!$E33*(D$7/1000),0)))))</f>
        <v>401.78043477382698</v>
      </c>
      <c r="E10" s="31">
        <f>IF($B$4=1,Данные!$E5*(E$7/1000),IF($B$4=2,Данные!$E12*(E$7/1000),IF($B$4=3,Данные!$E19*(E$7/1000),IF($B$4=4,Данные!$E26*(E$7/1000),IF($B$4=5,Данные!$E33*(E$7/1000),0)))))</f>
        <v>468.74384056946479</v>
      </c>
      <c r="F10" s="31">
        <f>IF($B$4=1,Данные!$E5*(F$7/1000),IF($B$4=2,Данные!$E12*(F$7/1000),IF($B$4=3,Данные!$E19*(F$7/1000),IF($B$4=4,Данные!$E26*(F$7/1000),IF($B$4=5,Данные!$E33*(F$7/1000),0)))))</f>
        <v>535.70724636510272</v>
      </c>
      <c r="G10" s="31">
        <f>IF($B$4=1,Данные!$E5*(G$7/1000),IF($B$4=2,Данные!$E12*(G$7/1000),IF($B$4=3,Данные!$E19*(G$7/1000),IF($B$4=4,Данные!$E26*(G$7/1000),IF($B$4=5,Данные!$E33*(G$7/1000),0)))))</f>
        <v>602.67065216074047</v>
      </c>
      <c r="H10" s="31">
        <f>IF($B$4=1,Данные!$E5*(H$7/1000),IF($B$4=2,Данные!$E12*(H$7/1000),IF($B$4=3,Данные!$E19*(H$7/1000),IF($B$4=4,Данные!$E26*(H$7/1000),IF($B$4=5,Данные!$E33*(H$7/1000),0)))))</f>
        <v>669.63405795637834</v>
      </c>
      <c r="I10" s="31">
        <f>IF($B$4=1,Данные!$E5*(I$7/1000),IF($B$4=2,Данные!$E12*(I$7/1000),IF($B$4=3,Данные!$E19*(I$7/1000),IF($B$4=4,Данные!$E26*(I$7/1000),IF($B$4=5,Данные!$E33*(I$7/1000),0)))))</f>
        <v>736.59746375201621</v>
      </c>
      <c r="J10" s="31">
        <f>IF($B$4=1,Данные!$E5*(J$7/1000),IF($B$4=2,Данные!$E12*(J$7/1000),IF($B$4=3,Данные!$E19*(J$7/1000),IF($B$4=4,Данные!$E26*(J$7/1000),IF($B$4=5,Данные!$E33*(J$7/1000),0)))))</f>
        <v>803.56086954765397</v>
      </c>
      <c r="K10" s="31">
        <f>IF($B$4=1,Данные!$E5*(K$7/1000),IF($B$4=2,Данные!$E12*(K$7/1000),IF($B$4=3,Данные!$E19*(K$7/1000),IF($B$4=4,Данные!$E26*(K$7/1000),IF($B$4=5,Данные!$E33*(K$7/1000),0)))))</f>
        <v>870.52427534329183</v>
      </c>
      <c r="L10" s="31">
        <f>IF($B$4=1,Данные!$E5*(L$7/1000),IF($B$4=2,Данные!$E12*(L$7/1000),IF($B$4=3,Данные!$E19*(L$7/1000),IF($B$4=4,Данные!$E26*(L$7/1000),IF($B$4=5,Данные!$E33*(L$7/1000),0)))))</f>
        <v>937.48768113892959</v>
      </c>
      <c r="M10" s="31">
        <f>IF($B$4=1,Данные!$E5*(M$7/1000),IF($B$4=2,Данные!$E12*(M$7/1000),IF($B$4=3,Данные!$E19*(M$7/1000),IF($B$4=4,Данные!$E26*(M$7/1000),IF($B$4=5,Данные!$E33*(M$7/1000),0)))))</f>
        <v>1004.4510869345675</v>
      </c>
      <c r="N10" s="31">
        <f>IF($B$4=1,Данные!$E5*(N$7/1000),IF($B$4=2,Данные!$E12*(N$7/1000),IF($B$4=3,Данные!$E19*(N$7/1000),IF($B$4=4,Данные!$E26*(N$7/1000),IF($B$4=5,Данные!$E33*(N$7/1000),0)))))</f>
        <v>1071.4144927302054</v>
      </c>
      <c r="O10" s="31">
        <f>IF($B$4=1,Данные!$E5*(O$7/1000),IF($B$4=2,Данные!$E12*(O$7/1000),IF($B$4=3,Данные!$E19*(O$7/1000),IF($B$4=4,Данные!$E26*(O$7/1000),IF($B$4=5,Данные!$E33*(O$7/1000),0)))))</f>
        <v>1138.3778985258432</v>
      </c>
      <c r="P10" s="31">
        <f>IF($B$4=1,Данные!$E5*(P$7/1000),IF($B$4=2,Данные!$E12*(P$7/1000),IF($B$4=3,Данные!$E19*(P$7/1000),IF($B$4=4,Данные!$E26*(P$7/1000),IF($B$4=5,Данные!$E33*(P$7/1000),0)))))</f>
        <v>1205.3413043214809</v>
      </c>
      <c r="Q10" s="31">
        <f>IF($B$4=1,Данные!$E5*(Q$7/1000),IF($B$4=2,Данные!$E12*(Q$7/1000),IF($B$4=3,Данные!$E19*(Q$7/1000),IF($B$4=4,Данные!$E26*(Q$7/1000),IF($B$4=5,Данные!$E33*(Q$7/1000),0)))))</f>
        <v>1272.3047101171187</v>
      </c>
      <c r="R10" s="32">
        <f>IF($B$4=1,Данные!$E5*(R$7/1000),IF($B$4=2,Данные!$E12*(R$7/1000),IF($B$4=3,Данные!$E19*(R$7/1000),IF($B$4=4,Данные!$E26*(R$7/1000),IF($B$4=5,Данные!$E33*(R$7/1000),0)))))</f>
        <v>1339.2681159127567</v>
      </c>
    </row>
    <row r="11" spans="1:18" ht="27" customHeight="1" x14ac:dyDescent="0.25">
      <c r="A11" s="11" t="s">
        <v>21</v>
      </c>
      <c r="B11" s="30">
        <f>IF($B$4=1,Данные!$E6*(B$7/1000),IF($B$4=2,Данные!$E13*(B$7/1000),IF($B$4=3,Данные!$E20*(B$7/1000),IF($B$4=4,Данные!$E27*(B$7/1000),IF($B$4=5,Данные!$E34*(B$7/1000),0)))))</f>
        <v>339.36796700321082</v>
      </c>
      <c r="C11" s="31">
        <f>IF($B$4=1,Данные!$E6*(C$7/1000),IF($B$4=2,Данные!$E13*(C$7/1000),IF($B$4=3,Данные!$E20*(C$7/1000),IF($B$4=4,Данные!$E27*(C$7/1000),IF($B$4=5,Данные!$E34*(C$7/1000),0)))))</f>
        <v>424.20995875401348</v>
      </c>
      <c r="D11" s="31">
        <f>IF($B$4=1,Данные!$E6*(D$7/1000),IF($B$4=2,Данные!$E13*(D$7/1000),IF($B$4=3,Данные!$E20*(D$7/1000),IF($B$4=4,Данные!$E27*(D$7/1000),IF($B$4=5,Данные!$E34*(D$7/1000),0)))))</f>
        <v>509.05195050481615</v>
      </c>
      <c r="E11" s="31">
        <f>IF($B$4=1,Данные!$E6*(E$7/1000),IF($B$4=2,Данные!$E13*(E$7/1000),IF($B$4=3,Данные!$E20*(E$7/1000),IF($B$4=4,Данные!$E27*(E$7/1000),IF($B$4=5,Данные!$E34*(E$7/1000),0)))))</f>
        <v>593.89394225561887</v>
      </c>
      <c r="F11" s="31">
        <f>IF($B$4=1,Данные!$E6*(F$7/1000),IF($B$4=2,Данные!$E13*(F$7/1000),IF($B$4=3,Данные!$E20*(F$7/1000),IF($B$4=4,Данные!$E27*(F$7/1000),IF($B$4=5,Данные!$E34*(F$7/1000),0)))))</f>
        <v>678.73593400642164</v>
      </c>
      <c r="G11" s="31">
        <f>IF($B$4=1,Данные!$E6*(G$7/1000),IF($B$4=2,Данные!$E13*(G$7/1000),IF($B$4=3,Данные!$E20*(G$7/1000),IF($B$4=4,Данные!$E27*(G$7/1000),IF($B$4=5,Данные!$E34*(G$7/1000),0)))))</f>
        <v>763.57792575722431</v>
      </c>
      <c r="H11" s="31">
        <f>IF($B$4=1,Данные!$E6*(H$7/1000),IF($B$4=2,Данные!$E13*(H$7/1000),IF($B$4=3,Данные!$E20*(H$7/1000),IF($B$4=4,Данные!$E27*(H$7/1000),IF($B$4=5,Данные!$E34*(H$7/1000),0)))))</f>
        <v>848.41991750802697</v>
      </c>
      <c r="I11" s="31">
        <f>IF($B$4=1,Данные!$E6*(I$7/1000),IF($B$4=2,Данные!$E13*(I$7/1000),IF($B$4=3,Данные!$E20*(I$7/1000),IF($B$4=4,Данные!$E27*(I$7/1000),IF($B$4=5,Данные!$E34*(I$7/1000),0)))))</f>
        <v>933.26190925882975</v>
      </c>
      <c r="J11" s="31">
        <f>IF($B$4=1,Данные!$E6*(J$7/1000),IF($B$4=2,Данные!$E13*(J$7/1000),IF($B$4=3,Данные!$E20*(J$7/1000),IF($B$4=4,Данные!$E27*(J$7/1000),IF($B$4=5,Данные!$E34*(J$7/1000),0)))))</f>
        <v>1018.1039010096323</v>
      </c>
      <c r="K11" s="31">
        <f>IF($B$4=1,Данные!$E6*(K$7/1000),IF($B$4=2,Данные!$E13*(K$7/1000),IF($B$4=3,Данные!$E20*(K$7/1000),IF($B$4=4,Данные!$E27*(K$7/1000),IF($B$4=5,Данные!$E34*(K$7/1000),0)))))</f>
        <v>1102.9458927604351</v>
      </c>
      <c r="L11" s="31">
        <f>IF($B$4=1,Данные!$E6*(L$7/1000),IF($B$4=2,Данные!$E13*(L$7/1000),IF($B$4=3,Данные!$E20*(L$7/1000),IF($B$4=4,Данные!$E27*(L$7/1000),IF($B$4=5,Данные!$E34*(L$7/1000),0)))))</f>
        <v>1187.7878845112377</v>
      </c>
      <c r="M11" s="31">
        <f>IF($B$4=1,Данные!$E6*(M$7/1000),IF($B$4=2,Данные!$E13*(M$7/1000),IF($B$4=3,Данные!$E20*(M$7/1000),IF($B$4=4,Данные!$E27*(M$7/1000),IF($B$4=5,Данные!$E34*(M$7/1000),0)))))</f>
        <v>1272.6298762620404</v>
      </c>
      <c r="N11" s="31">
        <f>IF($B$4=1,Данные!$E6*(N$7/1000),IF($B$4=2,Данные!$E13*(N$7/1000),IF($B$4=3,Данные!$E20*(N$7/1000),IF($B$4=4,Данные!$E27*(N$7/1000),IF($B$4=5,Данные!$E34*(N$7/1000),0)))))</f>
        <v>1357.4718680128433</v>
      </c>
      <c r="O11" s="31">
        <f>IF($B$4=1,Данные!$E6*(O$7/1000),IF($B$4=2,Данные!$E13*(O$7/1000),IF($B$4=3,Данные!$E20*(O$7/1000),IF($B$4=4,Данные!$E27*(O$7/1000),IF($B$4=5,Данные!$E34*(O$7/1000),0)))))</f>
        <v>1442.3138597636457</v>
      </c>
      <c r="P11" s="31">
        <f>IF($B$4=1,Данные!$E6*(P$7/1000),IF($B$4=2,Данные!$E13*(P$7/1000),IF($B$4=3,Данные!$E20*(P$7/1000),IF($B$4=4,Данные!$E27*(P$7/1000),IF($B$4=5,Данные!$E34*(P$7/1000),0)))))</f>
        <v>1527.1558515144486</v>
      </c>
      <c r="Q11" s="31">
        <f>IF($B$4=1,Данные!$E6*(Q$7/1000),IF($B$4=2,Данные!$E13*(Q$7/1000),IF($B$4=3,Данные!$E20*(Q$7/1000),IF($B$4=4,Данные!$E27*(Q$7/1000),IF($B$4=5,Данные!$E34*(Q$7/1000),0)))))</f>
        <v>1611.9978432652513</v>
      </c>
      <c r="R11" s="32">
        <f>IF($B$4=1,Данные!$E6*(R$7/1000),IF($B$4=2,Данные!$E13*(R$7/1000),IF($B$4=3,Данные!$E20*(R$7/1000),IF($B$4=4,Данные!$E27*(R$7/1000),IF($B$4=5,Данные!$E34*(R$7/1000),0)))))</f>
        <v>1696.8398350160539</v>
      </c>
    </row>
    <row r="12" spans="1:18" ht="27" customHeight="1" x14ac:dyDescent="0.25">
      <c r="A12" s="11" t="s">
        <v>22</v>
      </c>
      <c r="B12" s="30">
        <f>IF($B$4=1,Данные!$E7*(B$7/1000),IF($B$4=2,Данные!$E14*(B$7/1000),IF($B$4=3,Данные!$E21*(B$7/1000),IF($B$4=4,Данные!$E28*(B$7/1000),IF($B$4=5,Данные!$E35*(B$7/1000),0)))))</f>
        <v>436.73597489950629</v>
      </c>
      <c r="C12" s="31">
        <f>IF($B$4=1,Данные!$E7*(C$7/1000),IF($B$4=2,Данные!$E14*(C$7/1000),IF($B$4=3,Данные!$E21*(C$7/1000),IF($B$4=4,Данные!$E28*(C$7/1000),IF($B$4=5,Данные!$E35*(C$7/1000),0)))))</f>
        <v>545.91996862438282</v>
      </c>
      <c r="D12" s="31">
        <f>IF($B$4=1,Данные!$E7*(D$7/1000),IF($B$4=2,Данные!$E14*(D$7/1000),IF($B$4=3,Данные!$E21*(D$7/1000),IF($B$4=4,Данные!$E28*(D$7/1000),IF($B$4=5,Данные!$E35*(D$7/1000),0)))))</f>
        <v>655.1039623492594</v>
      </c>
      <c r="E12" s="31">
        <f>IF($B$4=1,Данные!$E7*(E$7/1000),IF($B$4=2,Данные!$E14*(E$7/1000),IF($B$4=3,Данные!$E21*(E$7/1000),IF($B$4=4,Данные!$E28*(E$7/1000),IF($B$4=5,Данные!$E35*(E$7/1000),0)))))</f>
        <v>764.28795607413588</v>
      </c>
      <c r="F12" s="31">
        <f>IF($B$4=1,Данные!$E7*(F$7/1000),IF($B$4=2,Данные!$E14*(F$7/1000),IF($B$4=3,Данные!$E21*(F$7/1000),IF($B$4=4,Данные!$E28*(F$7/1000),IF($B$4=5,Данные!$E35*(F$7/1000),0)))))</f>
        <v>873.47194979901258</v>
      </c>
      <c r="G12" s="31">
        <f>IF($B$4=1,Данные!$E7*(G$7/1000),IF($B$4=2,Данные!$E14*(G$7/1000),IF($B$4=3,Данные!$E21*(G$7/1000),IF($B$4=4,Данные!$E28*(G$7/1000),IF($B$4=5,Данные!$E35*(G$7/1000),0)))))</f>
        <v>982.65594352388905</v>
      </c>
      <c r="H12" s="31">
        <f>IF($B$4=1,Данные!$E7*(H$7/1000),IF($B$4=2,Данные!$E14*(H$7/1000),IF($B$4=3,Данные!$E21*(H$7/1000),IF($B$4=4,Данные!$E28*(H$7/1000),IF($B$4=5,Данные!$E35*(H$7/1000),0)))))</f>
        <v>1091.8399372487656</v>
      </c>
      <c r="I12" s="31">
        <f>IF($B$4=1,Данные!$E7*(I$7/1000),IF($B$4=2,Данные!$E14*(I$7/1000),IF($B$4=3,Данные!$E21*(I$7/1000),IF($B$4=4,Данные!$E28*(I$7/1000),IF($B$4=5,Данные!$E35*(I$7/1000),0)))))</f>
        <v>1201.0239309736423</v>
      </c>
      <c r="J12" s="31">
        <f>IF($B$4=1,Данные!$E7*(J$7/1000),IF($B$4=2,Данные!$E14*(J$7/1000),IF($B$4=3,Данные!$E21*(J$7/1000),IF($B$4=4,Данные!$E28*(J$7/1000),IF($B$4=5,Данные!$E35*(J$7/1000),0)))))</f>
        <v>1310.2079246985188</v>
      </c>
      <c r="K12" s="31">
        <f>IF($B$4=1,Данные!$E7*(K$7/1000),IF($B$4=2,Данные!$E14*(K$7/1000),IF($B$4=3,Данные!$E21*(K$7/1000),IF($B$4=4,Данные!$E28*(K$7/1000),IF($B$4=5,Данные!$E35*(K$7/1000),0)))))</f>
        <v>1419.3919184233953</v>
      </c>
      <c r="L12" s="31">
        <f>IF($B$4=1,Данные!$E7*(L$7/1000),IF($B$4=2,Данные!$E14*(L$7/1000),IF($B$4=3,Данные!$E21*(L$7/1000),IF($B$4=4,Данные!$E28*(L$7/1000),IF($B$4=5,Данные!$E35*(L$7/1000),0)))))</f>
        <v>1528.5759121482718</v>
      </c>
      <c r="M12" s="31">
        <f>IF($B$4=1,Данные!$E7*(M$7/1000),IF($B$4=2,Данные!$E14*(M$7/1000),IF($B$4=3,Данные!$E21*(M$7/1000),IF($B$4=4,Данные!$E28*(M$7/1000),IF($B$4=5,Данные!$E35*(M$7/1000),0)))))</f>
        <v>1637.7599058731485</v>
      </c>
      <c r="N12" s="31">
        <f>IF($B$4=1,Данные!$E7*(N$7/1000),IF($B$4=2,Данные!$E14*(N$7/1000),IF($B$4=3,Данные!$E21*(N$7/1000),IF($B$4=4,Данные!$E28*(N$7/1000),IF($B$4=5,Данные!$E35*(N$7/1000),0)))))</f>
        <v>1746.9438995980252</v>
      </c>
      <c r="O12" s="31">
        <f>IF($B$4=1,Данные!$E7*(O$7/1000),IF($B$4=2,Данные!$E14*(O$7/1000),IF($B$4=3,Данные!$E21*(O$7/1000),IF($B$4=4,Данные!$E28*(O$7/1000),IF($B$4=5,Данные!$E35*(O$7/1000),0)))))</f>
        <v>1856.1278933229016</v>
      </c>
      <c r="P12" s="31">
        <f>IF($B$4=1,Данные!$E7*(P$7/1000),IF($B$4=2,Данные!$E14*(P$7/1000),IF($B$4=3,Данные!$E21*(P$7/1000),IF($B$4=4,Данные!$E28*(P$7/1000),IF($B$4=5,Данные!$E35*(P$7/1000),0)))))</f>
        <v>1965.3118870477781</v>
      </c>
      <c r="Q12" s="31">
        <f>IF($B$4=1,Данные!$E7*(Q$7/1000),IF($B$4=2,Данные!$E14*(Q$7/1000),IF($B$4=3,Данные!$E21*(Q$7/1000),IF($B$4=4,Данные!$E28*(Q$7/1000),IF($B$4=5,Данные!$E35*(Q$7/1000),0)))))</f>
        <v>2074.4958807726548</v>
      </c>
      <c r="R12" s="32">
        <f>IF($B$4=1,Данные!$E7*(R$7/1000),IF($B$4=2,Данные!$E14*(R$7/1000),IF($B$4=3,Данные!$E21*(R$7/1000),IF($B$4=4,Данные!$E28*(R$7/1000),IF($B$4=5,Данные!$E35*(R$7/1000),0)))))</f>
        <v>2183.6798744975313</v>
      </c>
    </row>
    <row r="13" spans="1:18" ht="27" customHeight="1" x14ac:dyDescent="0.25">
      <c r="A13" s="11" t="s">
        <v>23</v>
      </c>
      <c r="B13" s="30">
        <f>IF($B$4=1,Данные!$E8*(B$7/1000),IF($B$4=2,Данные!$E15*(B$7/1000),IF($B$4=3,Данные!$E22*(B$7/1000),IF($B$4=4,Данные!$E29*(B$7/1000),IF($B$4=5,Данные!$E36*(B$7/1000),0)))))</f>
        <v>414.70593014793832</v>
      </c>
      <c r="C13" s="31">
        <f>IF($B$4=1,Данные!$E8*(C$7/1000),IF($B$4=2,Данные!$E15*(C$7/1000),IF($B$4=3,Данные!$E22*(C$7/1000),IF($B$4=4,Данные!$E29*(C$7/1000),IF($B$4=5,Данные!$E36*(C$7/1000),0)))))</f>
        <v>518.38241268492288</v>
      </c>
      <c r="D13" s="31">
        <f>IF($B$4=1,Данные!$E8*(D$7/1000),IF($B$4=2,Данные!$E15*(D$7/1000),IF($B$4=3,Данные!$E22*(D$7/1000),IF($B$4=4,Данные!$E29*(D$7/1000),IF($B$4=5,Данные!$E36*(D$7/1000),0)))))</f>
        <v>622.05889522190739</v>
      </c>
      <c r="E13" s="31">
        <f>IF($B$4=1,Данные!$E8*(E$7/1000),IF($B$4=2,Данные!$E15*(E$7/1000),IF($B$4=3,Данные!$E22*(E$7/1000),IF($B$4=4,Данные!$E29*(E$7/1000),IF($B$4=5,Данные!$E36*(E$7/1000),0)))))</f>
        <v>725.73537775889201</v>
      </c>
      <c r="F13" s="31">
        <f>IF($B$4=1,Данные!$E8*(F$7/1000),IF($B$4=2,Данные!$E15*(F$7/1000),IF($B$4=3,Данные!$E22*(F$7/1000),IF($B$4=4,Данные!$E29*(F$7/1000),IF($B$4=5,Данные!$E36*(F$7/1000),0)))))</f>
        <v>829.41186029587664</v>
      </c>
      <c r="G13" s="31">
        <f>IF($B$4=1,Данные!$E8*(G$7/1000),IF($B$4=2,Данные!$E15*(G$7/1000),IF($B$4=3,Данные!$E22*(G$7/1000),IF($B$4=4,Данные!$E29*(G$7/1000),IF($B$4=5,Данные!$E36*(G$7/1000),0)))))</f>
        <v>933.08834283286126</v>
      </c>
      <c r="H13" s="31">
        <f>IF($B$4=1,Данные!$E8*(H$7/1000),IF($B$4=2,Данные!$E15*(H$7/1000),IF($B$4=3,Данные!$E22*(H$7/1000),IF($B$4=4,Данные!$E29*(H$7/1000),IF($B$4=5,Данные!$E36*(H$7/1000),0)))))</f>
        <v>1036.7648253698458</v>
      </c>
      <c r="I13" s="31">
        <f>IF($B$4=1,Данные!$E8*(I$7/1000),IF($B$4=2,Данные!$E15*(I$7/1000),IF($B$4=3,Данные!$E22*(I$7/1000),IF($B$4=4,Данные!$E29*(I$7/1000),IF($B$4=5,Данные!$E36*(I$7/1000),0)))))</f>
        <v>1140.4413079068304</v>
      </c>
      <c r="J13" s="31">
        <f>IF($B$4=1,Данные!$E8*(J$7/1000),IF($B$4=2,Данные!$E15*(J$7/1000),IF($B$4=3,Данные!$E22*(J$7/1000),IF($B$4=4,Данные!$E29*(J$7/1000),IF($B$4=5,Данные!$E36*(J$7/1000),0)))))</f>
        <v>1244.1177904438148</v>
      </c>
      <c r="K13" s="31">
        <f>IF($B$4=1,Данные!$E8*(K$7/1000),IF($B$4=2,Данные!$E15*(K$7/1000),IF($B$4=3,Данные!$E22*(K$7/1000),IF($B$4=4,Данные!$E29*(K$7/1000),IF($B$4=5,Данные!$E36*(K$7/1000),0)))))</f>
        <v>1347.7942729807996</v>
      </c>
      <c r="L13" s="31">
        <f>IF($B$4=1,Данные!$E8*(L$7/1000),IF($B$4=2,Данные!$E15*(L$7/1000),IF($B$4=3,Данные!$E22*(L$7/1000),IF($B$4=4,Данные!$E29*(L$7/1000),IF($B$4=5,Данные!$E36*(L$7/1000),0)))))</f>
        <v>1451.470755517784</v>
      </c>
      <c r="M13" s="31">
        <f>IF($B$4=1,Данные!$E8*(M$7/1000),IF($B$4=2,Данные!$E15*(M$7/1000),IF($B$4=3,Данные!$E22*(M$7/1000),IF($B$4=4,Данные!$E29*(M$7/1000),IF($B$4=5,Данные!$E36*(M$7/1000),0)))))</f>
        <v>1555.1472380547686</v>
      </c>
      <c r="N13" s="31">
        <f>IF($B$4=1,Данные!$E8*(N$7/1000),IF($B$4=2,Данные!$E15*(N$7/1000),IF($B$4=3,Данные!$E22*(N$7/1000),IF($B$4=4,Данные!$E29*(N$7/1000),IF($B$4=5,Данные!$E36*(N$7/1000),0)))))</f>
        <v>1658.8237205917533</v>
      </c>
      <c r="O13" s="31">
        <f>IF($B$4=1,Данные!$E8*(O$7/1000),IF($B$4=2,Данные!$E15*(O$7/1000),IF($B$4=3,Данные!$E22*(O$7/1000),IF($B$4=4,Данные!$E29*(O$7/1000),IF($B$4=5,Данные!$E36*(O$7/1000),0)))))</f>
        <v>1762.5002031287377</v>
      </c>
      <c r="P13" s="31">
        <f>IF($B$4=1,Данные!$E8*(P$7/1000),IF($B$4=2,Данные!$E15*(P$7/1000),IF($B$4=3,Данные!$E22*(P$7/1000),IF($B$4=4,Данные!$E29*(P$7/1000),IF($B$4=5,Данные!$E36*(P$7/1000),0)))))</f>
        <v>1866.1766856657225</v>
      </c>
      <c r="Q13" s="31">
        <f>IF($B$4=1,Данные!$E8*(Q$7/1000),IF($B$4=2,Данные!$E15*(Q$7/1000),IF($B$4=3,Данные!$E22*(Q$7/1000),IF($B$4=4,Данные!$E29*(Q$7/1000),IF($B$4=5,Данные!$E36*(Q$7/1000),0)))))</f>
        <v>1969.8531682027069</v>
      </c>
      <c r="R13" s="32">
        <f>IF($B$4=1,Данные!$E8*(R$7/1000),IF($B$4=2,Данные!$E15*(R$7/1000),IF($B$4=3,Данные!$E22*(R$7/1000),IF($B$4=4,Данные!$E29*(R$7/1000),IF($B$4=5,Данные!$E36*(R$7/1000),0)))))</f>
        <v>2073.5296507396915</v>
      </c>
    </row>
    <row r="14" spans="1:18" ht="27" customHeight="1" thickBot="1" x14ac:dyDescent="0.3">
      <c r="A14" s="12" t="s">
        <v>24</v>
      </c>
      <c r="B14" s="33">
        <f>IF($B$4=1,Данные!$E9*(B$7/1000),IF($B$4=2,Данные!$E16*(B$7/1000),IF($B$4=3,Данные!$E23*(B$7/1000),IF($B$4=4,Данные!$E30*(B$7/1000),IF($B$4=5,Данные!$E37*(B$7/1000),0)))))</f>
        <v>599.84781710909408</v>
      </c>
      <c r="C14" s="34">
        <f>IF($B$4=1,Данные!$E9*(C$7/1000),IF($B$4=2,Данные!$E16*(C$7/1000),IF($B$4=3,Данные!$E23*(C$7/1000),IF($B$4=4,Данные!$E30*(C$7/1000),IF($B$4=5,Данные!$E37*(C$7/1000),0)))))</f>
        <v>749.80977138636752</v>
      </c>
      <c r="D14" s="34">
        <f>IF($B$4=1,Данные!$E9*(D$7/1000),IF($B$4=2,Данные!$E16*(D$7/1000),IF($B$4=3,Данные!$E23*(D$7/1000),IF($B$4=4,Данные!$E30*(D$7/1000),IF($B$4=5,Данные!$E37*(D$7/1000),0)))))</f>
        <v>899.77172566364095</v>
      </c>
      <c r="E14" s="34">
        <f>IF($B$4=1,Данные!$E9*(E$7/1000),IF($B$4=2,Данные!$E16*(E$7/1000),IF($B$4=3,Данные!$E23*(E$7/1000),IF($B$4=4,Данные!$E30*(E$7/1000),IF($B$4=5,Данные!$E37*(E$7/1000),0)))))</f>
        <v>1049.7336799409145</v>
      </c>
      <c r="F14" s="34">
        <f>IF($B$4=1,Данные!$E9*(F$7/1000),IF($B$4=2,Данные!$E16*(F$7/1000),IF($B$4=3,Данные!$E23*(F$7/1000),IF($B$4=4,Данные!$E30*(F$7/1000),IF($B$4=5,Данные!$E37*(F$7/1000),0)))))</f>
        <v>1199.6956342181882</v>
      </c>
      <c r="G14" s="34">
        <f>IF($B$4=1,Данные!$E9*(G$7/1000),IF($B$4=2,Данные!$E16*(G$7/1000),IF($B$4=3,Данные!$E23*(G$7/1000),IF($B$4=4,Данные!$E30*(G$7/1000),IF($B$4=5,Данные!$E37*(G$7/1000),0)))))</f>
        <v>1349.6575884954616</v>
      </c>
      <c r="H14" s="34">
        <f>IF($B$4=1,Данные!$E9*(H$7/1000),IF($B$4=2,Данные!$E16*(H$7/1000),IF($B$4=3,Данные!$E23*(H$7/1000),IF($B$4=4,Данные!$E30*(H$7/1000),IF($B$4=5,Данные!$E37*(H$7/1000),0)))))</f>
        <v>1499.619542772735</v>
      </c>
      <c r="I14" s="34">
        <f>IF($B$4=1,Данные!$E9*(I$7/1000),IF($B$4=2,Данные!$E16*(I$7/1000),IF($B$4=3,Данные!$E23*(I$7/1000),IF($B$4=4,Данные!$E30*(I$7/1000),IF($B$4=5,Данные!$E37*(I$7/1000),0)))))</f>
        <v>1649.5814970500087</v>
      </c>
      <c r="J14" s="34">
        <f>IF($B$4=1,Данные!$E9*(J$7/1000),IF($B$4=2,Данные!$E16*(J$7/1000),IF($B$4=3,Данные!$E23*(J$7/1000),IF($B$4=4,Данные!$E30*(J$7/1000),IF($B$4=5,Данные!$E37*(J$7/1000),0)))))</f>
        <v>1799.5434513272819</v>
      </c>
      <c r="K14" s="34">
        <f>IF($B$4=1,Данные!$E9*(K$7/1000),IF($B$4=2,Данные!$E16*(K$7/1000),IF($B$4=3,Данные!$E23*(K$7/1000),IF($B$4=4,Данные!$E30*(K$7/1000),IF($B$4=5,Данные!$E37*(K$7/1000),0)))))</f>
        <v>1949.5054056045556</v>
      </c>
      <c r="L14" s="34">
        <f>IF($B$4=1,Данные!$E9*(L$7/1000),IF($B$4=2,Данные!$E16*(L$7/1000),IF($B$4=3,Данные!$E23*(L$7/1000),IF($B$4=4,Данные!$E30*(L$7/1000),IF($B$4=5,Данные!$E37*(L$7/1000),0)))))</f>
        <v>2099.467359881829</v>
      </c>
      <c r="M14" s="34">
        <f>IF($B$4=1,Данные!$E9*(M$7/1000),IF($B$4=2,Данные!$E16*(M$7/1000),IF($B$4=3,Данные!$E23*(M$7/1000),IF($B$4=4,Данные!$E30*(M$7/1000),IF($B$4=5,Данные!$E37*(M$7/1000),0)))))</f>
        <v>2249.4293141591024</v>
      </c>
      <c r="N14" s="34">
        <f>IF($B$4=1,Данные!$E9*(N$7/1000),IF($B$4=2,Данные!$E16*(N$7/1000),IF($B$4=3,Данные!$E23*(N$7/1000),IF($B$4=4,Данные!$E30*(N$7/1000),IF($B$4=5,Данные!$E37*(N$7/1000),0)))))</f>
        <v>2399.3912684363763</v>
      </c>
      <c r="O14" s="34">
        <f>IF($B$4=1,Данные!$E9*(O$7/1000),IF($B$4=2,Данные!$E16*(O$7/1000),IF($B$4=3,Данные!$E23*(O$7/1000),IF($B$4=4,Данные!$E30*(O$7/1000),IF($B$4=5,Данные!$E37*(O$7/1000),0)))))</f>
        <v>2549.3532227136493</v>
      </c>
      <c r="P14" s="34">
        <f>IF($B$4=1,Данные!$E9*(P$7/1000),IF($B$4=2,Данные!$E16*(P$7/1000),IF($B$4=3,Данные!$E23*(P$7/1000),IF($B$4=4,Данные!$E30*(P$7/1000),IF($B$4=5,Данные!$E37*(P$7/1000),0)))))</f>
        <v>2699.3151769909232</v>
      </c>
      <c r="Q14" s="34">
        <f>IF($B$4=1,Данные!$E9*(Q$7/1000),IF($B$4=2,Данные!$E16*(Q$7/1000),IF($B$4=3,Данные!$E23*(Q$7/1000),IF($B$4=4,Данные!$E30*(Q$7/1000),IF($B$4=5,Данные!$E37*(Q$7/1000),0)))))</f>
        <v>2849.2771312681966</v>
      </c>
      <c r="R14" s="35">
        <f>IF($B$4=1,Данные!$E9*(R$7/1000),IF($B$4=2,Данные!$E16*(R$7/1000),IF($B$4=3,Данные!$E23*(R$7/1000),IF($B$4=4,Данные!$E30*(R$7/1000),IF($B$4=5,Данные!$E37*(R$7/1000),0)))))</f>
        <v>2999.2390855454701</v>
      </c>
    </row>
  </sheetData>
  <protectedRanges>
    <protectedRange sqref="B1:B5" name="Диапазон1"/>
  </protectedRanges>
  <mergeCells count="2">
    <mergeCell ref="B6:R6"/>
    <mergeCell ref="C2:R2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28575</xdr:colOff>
                    <xdr:row>3</xdr:row>
                    <xdr:rowOff>19050</xdr:rowOff>
                  </from>
                  <to>
                    <xdr:col>1</xdr:col>
                    <xdr:colOff>733425</xdr:colOff>
                    <xdr:row>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O3" sqref="O3"/>
    </sheetView>
  </sheetViews>
  <sheetFormatPr defaultRowHeight="15" x14ac:dyDescent="0.25"/>
  <cols>
    <col min="1" max="3" width="12.140625" customWidth="1"/>
    <col min="4" max="4" width="11.7109375" customWidth="1"/>
    <col min="5" max="7" width="3.85546875" bestFit="1" customWidth="1"/>
  </cols>
  <sheetData>
    <row r="1" spans="1:15" ht="45" customHeight="1" x14ac:dyDescent="0.25">
      <c r="A1" s="43" t="s">
        <v>6</v>
      </c>
      <c r="B1" s="43" t="s">
        <v>7</v>
      </c>
      <c r="C1" s="43" t="s">
        <v>0</v>
      </c>
      <c r="D1" s="45" t="s">
        <v>8</v>
      </c>
      <c r="E1" s="46"/>
      <c r="F1" s="46"/>
      <c r="G1" s="46"/>
      <c r="H1" s="16" t="s">
        <v>11</v>
      </c>
    </row>
    <row r="2" spans="1:15" x14ac:dyDescent="0.25">
      <c r="A2" s="43"/>
      <c r="B2" s="43"/>
      <c r="C2" s="43"/>
      <c r="D2" s="15" t="s">
        <v>12</v>
      </c>
      <c r="E2" s="15">
        <f>'Пересчет мощностей'!B1</f>
        <v>70</v>
      </c>
      <c r="F2" s="19">
        <f>'Пересчет мощностей'!B2</f>
        <v>50</v>
      </c>
      <c r="G2" s="18">
        <f>'Пересчет мощностей'!B3</f>
        <v>20</v>
      </c>
      <c r="H2" s="5">
        <f>(('Пересчет мощностей'!$B$1+'Пересчет мощностей'!$B$2)/2)-'Пересчет мощностей'!B3</f>
        <v>40</v>
      </c>
    </row>
    <row r="3" spans="1:15" x14ac:dyDescent="0.25">
      <c r="A3" s="44">
        <v>300</v>
      </c>
      <c r="B3" s="4">
        <v>10</v>
      </c>
      <c r="C3" s="3">
        <v>1.31</v>
      </c>
      <c r="D3" s="3">
        <v>538</v>
      </c>
      <c r="E3" s="47">
        <f>D3/H3</f>
        <v>258.4654108829663</v>
      </c>
      <c r="F3" s="47"/>
      <c r="G3" s="47"/>
      <c r="H3" s="17">
        <f>POWER(70/$H$2,C3)</f>
        <v>2.0815164325550994</v>
      </c>
    </row>
    <row r="4" spans="1:15" x14ac:dyDescent="0.25">
      <c r="A4" s="44"/>
      <c r="B4" s="4">
        <v>11</v>
      </c>
      <c r="C4" s="3">
        <v>1.28</v>
      </c>
      <c r="D4" s="3">
        <v>770</v>
      </c>
      <c r="E4" s="47">
        <f t="shared" ref="E4:E37" si="0">D4/H4</f>
        <v>376.18547498151651</v>
      </c>
      <c r="F4" s="47"/>
      <c r="G4" s="47"/>
      <c r="H4" s="17">
        <f t="shared" ref="H4:H37" si="1">POWER(70/$H$2,C4)</f>
        <v>2.0468626547525077</v>
      </c>
      <c r="J4" s="20" t="s">
        <v>13</v>
      </c>
    </row>
    <row r="5" spans="1:15" x14ac:dyDescent="0.25">
      <c r="A5" s="44"/>
      <c r="B5" s="4">
        <v>20</v>
      </c>
      <c r="C5" s="3">
        <v>1.28</v>
      </c>
      <c r="D5" s="3">
        <v>935</v>
      </c>
      <c r="E5" s="47">
        <f t="shared" si="0"/>
        <v>456.79664819184148</v>
      </c>
      <c r="F5" s="47"/>
      <c r="G5" s="47"/>
      <c r="H5" s="17">
        <f t="shared" si="1"/>
        <v>2.0468626547525077</v>
      </c>
      <c r="J5" s="20" t="s">
        <v>14</v>
      </c>
    </row>
    <row r="6" spans="1:15" x14ac:dyDescent="0.25">
      <c r="A6" s="44"/>
      <c r="B6" s="4">
        <v>21</v>
      </c>
      <c r="C6" s="3">
        <v>1.3</v>
      </c>
      <c r="D6" s="3">
        <v>1153</v>
      </c>
      <c r="E6" s="47">
        <f t="shared" si="0"/>
        <v>557.03161400346323</v>
      </c>
      <c r="F6" s="47"/>
      <c r="G6" s="47"/>
      <c r="H6" s="17">
        <f t="shared" si="1"/>
        <v>2.0699004706631094</v>
      </c>
      <c r="J6" s="20" t="s">
        <v>15</v>
      </c>
    </row>
    <row r="7" spans="1:15" x14ac:dyDescent="0.25">
      <c r="A7" s="44"/>
      <c r="B7" s="4">
        <v>22</v>
      </c>
      <c r="C7" s="3">
        <v>1.29</v>
      </c>
      <c r="D7" s="3">
        <v>1469</v>
      </c>
      <c r="E7" s="47">
        <f t="shared" si="0"/>
        <v>713.67866337257055</v>
      </c>
      <c r="F7" s="47"/>
      <c r="G7" s="47"/>
      <c r="H7" s="17">
        <f t="shared" si="1"/>
        <v>2.0583493319781647</v>
      </c>
      <c r="J7" s="20" t="s">
        <v>16</v>
      </c>
    </row>
    <row r="8" spans="1:15" x14ac:dyDescent="0.25">
      <c r="A8" s="44"/>
      <c r="B8" s="4">
        <v>30</v>
      </c>
      <c r="C8" s="3">
        <v>1.29</v>
      </c>
      <c r="D8" s="3">
        <v>1303</v>
      </c>
      <c r="E8" s="47">
        <f t="shared" si="0"/>
        <v>633.03151693291989</v>
      </c>
      <c r="F8" s="47"/>
      <c r="G8" s="47"/>
      <c r="H8" s="17">
        <f t="shared" si="1"/>
        <v>2.0583493319781647</v>
      </c>
      <c r="J8" s="20" t="s">
        <v>17</v>
      </c>
    </row>
    <row r="9" spans="1:15" x14ac:dyDescent="0.25">
      <c r="A9" s="44"/>
      <c r="B9" s="4">
        <v>33</v>
      </c>
      <c r="C9" s="3">
        <v>1.31</v>
      </c>
      <c r="D9" s="3">
        <v>2062</v>
      </c>
      <c r="E9" s="47">
        <f t="shared" si="0"/>
        <v>990.623935391592</v>
      </c>
      <c r="F9" s="47"/>
      <c r="G9" s="47"/>
      <c r="H9" s="17">
        <f t="shared" si="1"/>
        <v>2.0815164325550994</v>
      </c>
    </row>
    <row r="10" spans="1:15" x14ac:dyDescent="0.25">
      <c r="A10" s="44">
        <v>400</v>
      </c>
      <c r="B10" s="4">
        <v>10</v>
      </c>
      <c r="C10" s="3">
        <v>1.29</v>
      </c>
      <c r="D10" s="3">
        <v>690</v>
      </c>
      <c r="E10" s="47">
        <f t="shared" si="0"/>
        <v>335.22006652625845</v>
      </c>
      <c r="F10" s="47"/>
      <c r="G10" s="47"/>
      <c r="H10" s="17">
        <f t="shared" si="1"/>
        <v>2.0583493319781647</v>
      </c>
    </row>
    <row r="11" spans="1:15" x14ac:dyDescent="0.25">
      <c r="A11" s="44"/>
      <c r="B11" s="4">
        <v>11</v>
      </c>
      <c r="C11" s="3">
        <v>1.28</v>
      </c>
      <c r="D11" s="3">
        <v>1020</v>
      </c>
      <c r="E11" s="47">
        <f t="shared" si="0"/>
        <v>498.32361620928162</v>
      </c>
      <c r="F11" s="47"/>
      <c r="G11" s="47"/>
      <c r="H11" s="17">
        <f t="shared" si="1"/>
        <v>2.0468626547525077</v>
      </c>
      <c r="M11" s="48"/>
      <c r="N11" s="49"/>
      <c r="O11" s="49"/>
    </row>
    <row r="12" spans="1:15" x14ac:dyDescent="0.25">
      <c r="A12" s="44"/>
      <c r="B12" s="4">
        <v>20</v>
      </c>
      <c r="C12" s="3">
        <v>1.28</v>
      </c>
      <c r="D12" s="3">
        <v>1169</v>
      </c>
      <c r="E12" s="47">
        <f t="shared" si="0"/>
        <v>571.11794838102969</v>
      </c>
      <c r="F12" s="47"/>
      <c r="G12" s="47"/>
      <c r="H12" s="17">
        <f t="shared" si="1"/>
        <v>2.0468626547525077</v>
      </c>
    </row>
    <row r="13" spans="1:15" x14ac:dyDescent="0.25">
      <c r="A13" s="44"/>
      <c r="B13" s="4">
        <v>21</v>
      </c>
      <c r="C13" s="3">
        <v>1.3</v>
      </c>
      <c r="D13" s="3">
        <v>1465</v>
      </c>
      <c r="E13" s="47">
        <f t="shared" si="0"/>
        <v>707.76349914577065</v>
      </c>
      <c r="F13" s="47"/>
      <c r="G13" s="47"/>
      <c r="H13" s="17">
        <f t="shared" si="1"/>
        <v>2.0699004706631094</v>
      </c>
    </row>
    <row r="14" spans="1:15" x14ac:dyDescent="0.25">
      <c r="A14" s="44"/>
      <c r="B14" s="4">
        <v>22</v>
      </c>
      <c r="C14" s="3">
        <v>1.29</v>
      </c>
      <c r="D14" s="3">
        <v>1872</v>
      </c>
      <c r="E14" s="47">
        <f t="shared" si="0"/>
        <v>909.46661527124024</v>
      </c>
      <c r="F14" s="47"/>
      <c r="G14" s="47"/>
      <c r="H14" s="17">
        <f t="shared" si="1"/>
        <v>2.0583493319781647</v>
      </c>
      <c r="K14" s="48"/>
      <c r="L14" s="49"/>
      <c r="M14" s="49"/>
    </row>
    <row r="15" spans="1:15" x14ac:dyDescent="0.25">
      <c r="A15" s="44"/>
      <c r="B15" s="4">
        <v>30</v>
      </c>
      <c r="C15" s="3">
        <v>1.3</v>
      </c>
      <c r="D15" s="3">
        <v>1641</v>
      </c>
      <c r="E15" s="47">
        <f t="shared" si="0"/>
        <v>792.79174204655953</v>
      </c>
      <c r="F15" s="47"/>
      <c r="G15" s="47"/>
      <c r="H15" s="17">
        <f t="shared" si="1"/>
        <v>2.0699004706631094</v>
      </c>
    </row>
    <row r="16" spans="1:15" x14ac:dyDescent="0.25">
      <c r="A16" s="44"/>
      <c r="B16" s="4">
        <v>33</v>
      </c>
      <c r="C16" s="3">
        <v>1.3</v>
      </c>
      <c r="D16" s="3">
        <v>2611</v>
      </c>
      <c r="E16" s="47">
        <f t="shared" si="0"/>
        <v>1261.4133080338615</v>
      </c>
      <c r="F16" s="47"/>
      <c r="G16" s="47"/>
      <c r="H16" s="17">
        <f t="shared" si="1"/>
        <v>2.0699004706631094</v>
      </c>
    </row>
    <row r="17" spans="1:8" x14ac:dyDescent="0.25">
      <c r="A17" s="44">
        <v>500</v>
      </c>
      <c r="B17" s="4">
        <v>10</v>
      </c>
      <c r="C17" s="3">
        <v>1.27</v>
      </c>
      <c r="D17" s="3">
        <v>835</v>
      </c>
      <c r="E17" s="47">
        <f t="shared" si="0"/>
        <v>410.23069581333527</v>
      </c>
      <c r="F17" s="47"/>
      <c r="G17" s="47"/>
      <c r="H17" s="17">
        <f t="shared" si="1"/>
        <v>2.0354400792571234</v>
      </c>
    </row>
    <row r="18" spans="1:8" x14ac:dyDescent="0.25">
      <c r="A18" s="44"/>
      <c r="B18" s="4">
        <v>11</v>
      </c>
      <c r="C18" s="3">
        <v>1.28</v>
      </c>
      <c r="D18" s="3">
        <v>1395</v>
      </c>
      <c r="E18" s="47">
        <f t="shared" si="0"/>
        <v>681.53082805092924</v>
      </c>
      <c r="F18" s="47"/>
      <c r="G18" s="47"/>
      <c r="H18" s="17">
        <f t="shared" si="1"/>
        <v>2.0468626547525077</v>
      </c>
    </row>
    <row r="19" spans="1:8" x14ac:dyDescent="0.25">
      <c r="A19" s="44"/>
      <c r="B19" s="4">
        <v>20</v>
      </c>
      <c r="C19" s="3">
        <v>1.27</v>
      </c>
      <c r="D19" s="3">
        <v>1363</v>
      </c>
      <c r="E19" s="47">
        <f t="shared" si="0"/>
        <v>669.63405795637834</v>
      </c>
      <c r="F19" s="47"/>
      <c r="G19" s="47"/>
      <c r="H19" s="17">
        <f t="shared" si="1"/>
        <v>2.0354400792571234</v>
      </c>
    </row>
    <row r="20" spans="1:8" x14ac:dyDescent="0.25">
      <c r="A20" s="44"/>
      <c r="B20" s="4">
        <v>21</v>
      </c>
      <c r="C20" s="3">
        <v>1.31</v>
      </c>
      <c r="D20" s="3">
        <v>1766</v>
      </c>
      <c r="E20" s="47">
        <f t="shared" si="0"/>
        <v>848.41991750802697</v>
      </c>
      <c r="F20" s="47"/>
      <c r="G20" s="47"/>
      <c r="H20" s="17">
        <f t="shared" si="1"/>
        <v>2.0815164325550994</v>
      </c>
    </row>
    <row r="21" spans="1:8" x14ac:dyDescent="0.25">
      <c r="A21" s="44"/>
      <c r="B21" s="4">
        <v>22</v>
      </c>
      <c r="C21" s="3">
        <v>1.3</v>
      </c>
      <c r="D21" s="3">
        <v>2260</v>
      </c>
      <c r="E21" s="47">
        <f t="shared" si="0"/>
        <v>1091.8399372487656</v>
      </c>
      <c r="F21" s="47"/>
      <c r="G21" s="47"/>
      <c r="H21" s="17">
        <f t="shared" si="1"/>
        <v>2.0699004706631094</v>
      </c>
    </row>
    <row r="22" spans="1:8" x14ac:dyDescent="0.25">
      <c r="A22" s="44"/>
      <c r="B22" s="4">
        <v>30</v>
      </c>
      <c r="C22" s="3">
        <v>1.3</v>
      </c>
      <c r="D22" s="3">
        <v>2146</v>
      </c>
      <c r="E22" s="47">
        <f t="shared" si="0"/>
        <v>1036.7648253698458</v>
      </c>
      <c r="F22" s="47"/>
      <c r="G22" s="47"/>
      <c r="H22" s="17">
        <f t="shared" si="1"/>
        <v>2.0699004706631094</v>
      </c>
    </row>
    <row r="23" spans="1:8" x14ac:dyDescent="0.25">
      <c r="A23" s="44"/>
      <c r="B23" s="4">
        <v>33</v>
      </c>
      <c r="C23" s="3">
        <v>1.32</v>
      </c>
      <c r="D23" s="3">
        <v>3139</v>
      </c>
      <c r="E23" s="47">
        <f t="shared" si="0"/>
        <v>1499.619542772735</v>
      </c>
      <c r="F23" s="47"/>
      <c r="G23" s="47"/>
      <c r="H23" s="17">
        <f t="shared" si="1"/>
        <v>2.0931975814319661</v>
      </c>
    </row>
    <row r="24" spans="1:8" x14ac:dyDescent="0.25">
      <c r="A24" s="44">
        <v>600</v>
      </c>
      <c r="B24" s="4">
        <v>10</v>
      </c>
      <c r="C24" s="3">
        <v>1.25</v>
      </c>
      <c r="D24" s="3">
        <v>971</v>
      </c>
      <c r="E24" s="47">
        <f t="shared" si="0"/>
        <v>482.41596189552757</v>
      </c>
      <c r="F24" s="47"/>
      <c r="G24" s="47"/>
      <c r="H24" s="17">
        <f t="shared" si="1"/>
        <v>2.0127858045673053</v>
      </c>
    </row>
    <row r="25" spans="1:8" x14ac:dyDescent="0.25">
      <c r="A25" s="44"/>
      <c r="B25" s="4">
        <v>11</v>
      </c>
      <c r="C25" s="3">
        <v>1.28</v>
      </c>
      <c r="D25" s="3">
        <v>1430</v>
      </c>
      <c r="E25" s="47">
        <f t="shared" si="0"/>
        <v>698.63016782281636</v>
      </c>
      <c r="F25" s="47"/>
      <c r="G25" s="47"/>
      <c r="H25" s="17">
        <f t="shared" si="1"/>
        <v>2.0468626547525077</v>
      </c>
    </row>
    <row r="26" spans="1:8" x14ac:dyDescent="0.25">
      <c r="A26" s="44"/>
      <c r="B26" s="4">
        <v>20</v>
      </c>
      <c r="C26" s="3">
        <v>1.27</v>
      </c>
      <c r="D26" s="3">
        <v>1752</v>
      </c>
      <c r="E26" s="47">
        <f t="shared" si="0"/>
        <v>860.74751983827946</v>
      </c>
      <c r="F26" s="47"/>
      <c r="G26" s="47"/>
      <c r="H26" s="17">
        <f t="shared" si="1"/>
        <v>2.0354400792571234</v>
      </c>
    </row>
    <row r="27" spans="1:8" x14ac:dyDescent="0.25">
      <c r="A27" s="44"/>
      <c r="B27" s="4">
        <v>21</v>
      </c>
      <c r="C27" s="3">
        <v>1.31</v>
      </c>
      <c r="D27" s="3">
        <v>2057</v>
      </c>
      <c r="E27" s="47">
        <f t="shared" si="0"/>
        <v>988.22184049491023</v>
      </c>
      <c r="F27" s="47"/>
      <c r="G27" s="47"/>
      <c r="H27" s="17">
        <f t="shared" si="1"/>
        <v>2.0815164325550994</v>
      </c>
    </row>
    <row r="28" spans="1:8" x14ac:dyDescent="0.25">
      <c r="A28" s="44"/>
      <c r="B28" s="4">
        <v>22</v>
      </c>
      <c r="C28" s="3">
        <v>1.31</v>
      </c>
      <c r="D28" s="3">
        <v>2635</v>
      </c>
      <c r="E28" s="47">
        <f t="shared" si="0"/>
        <v>1265.9040105513313</v>
      </c>
      <c r="F28" s="47"/>
      <c r="G28" s="47"/>
      <c r="H28" s="17">
        <f t="shared" si="1"/>
        <v>2.0815164325550994</v>
      </c>
    </row>
    <row r="29" spans="1:8" x14ac:dyDescent="0.25">
      <c r="A29" s="44"/>
      <c r="B29" s="4">
        <v>30</v>
      </c>
      <c r="C29" s="3">
        <v>1.31</v>
      </c>
      <c r="D29" s="3">
        <v>2353</v>
      </c>
      <c r="E29" s="47">
        <f t="shared" si="0"/>
        <v>1130.4258583784754</v>
      </c>
      <c r="F29" s="47"/>
      <c r="G29" s="47"/>
      <c r="H29" s="17">
        <f t="shared" si="1"/>
        <v>2.0815164325550994</v>
      </c>
    </row>
    <row r="30" spans="1:8" x14ac:dyDescent="0.25">
      <c r="A30" s="44"/>
      <c r="B30" s="4">
        <v>33</v>
      </c>
      <c r="C30" s="3">
        <v>1.33</v>
      </c>
      <c r="D30" s="3">
        <v>3648</v>
      </c>
      <c r="E30" s="47">
        <f t="shared" si="0"/>
        <v>1733.0624992149292</v>
      </c>
      <c r="F30" s="47"/>
      <c r="G30" s="47"/>
      <c r="H30" s="17">
        <f t="shared" si="1"/>
        <v>2.1049442831130039</v>
      </c>
    </row>
    <row r="31" spans="1:8" x14ac:dyDescent="0.25">
      <c r="A31" s="44">
        <v>900</v>
      </c>
      <c r="B31" s="4">
        <v>10</v>
      </c>
      <c r="C31" s="3">
        <v>1.26</v>
      </c>
      <c r="D31" s="3">
        <v>1590</v>
      </c>
      <c r="E31" s="47">
        <f t="shared" si="0"/>
        <v>785.54158917848952</v>
      </c>
      <c r="F31" s="47"/>
      <c r="G31" s="47"/>
      <c r="H31" s="17">
        <f t="shared" si="1"/>
        <v>2.0240812477704764</v>
      </c>
    </row>
    <row r="32" spans="1:8" x14ac:dyDescent="0.25">
      <c r="A32" s="44"/>
      <c r="B32" s="4">
        <v>11</v>
      </c>
      <c r="C32" s="3">
        <v>1.29</v>
      </c>
      <c r="D32" s="3">
        <v>1953</v>
      </c>
      <c r="E32" s="47">
        <f t="shared" si="0"/>
        <v>948.8185361243228</v>
      </c>
      <c r="F32" s="47"/>
      <c r="G32" s="47"/>
      <c r="H32" s="17">
        <f t="shared" si="1"/>
        <v>2.0583493319781647</v>
      </c>
    </row>
    <row r="33" spans="1:8" x14ac:dyDescent="0.25">
      <c r="A33" s="44"/>
      <c r="B33" s="4">
        <v>20</v>
      </c>
      <c r="C33" s="3">
        <v>1.3</v>
      </c>
      <c r="D33" s="3">
        <v>2268</v>
      </c>
      <c r="E33" s="47">
        <f t="shared" si="0"/>
        <v>1095.7048573806198</v>
      </c>
      <c r="F33" s="47"/>
      <c r="G33" s="47"/>
      <c r="H33" s="17">
        <f t="shared" si="1"/>
        <v>2.0699004706631094</v>
      </c>
    </row>
    <row r="34" spans="1:8" x14ac:dyDescent="0.25">
      <c r="A34" s="44"/>
      <c r="B34" s="4">
        <v>21</v>
      </c>
      <c r="C34" s="3">
        <v>1.33</v>
      </c>
      <c r="D34" s="3">
        <v>2636</v>
      </c>
      <c r="E34" s="47">
        <f t="shared" si="0"/>
        <v>1252.2896787090333</v>
      </c>
      <c r="F34" s="47"/>
      <c r="G34" s="47"/>
      <c r="H34" s="17">
        <f t="shared" si="1"/>
        <v>2.1049442831130039</v>
      </c>
    </row>
    <row r="35" spans="1:8" x14ac:dyDescent="0.25">
      <c r="A35" s="44"/>
      <c r="B35" s="4">
        <v>22</v>
      </c>
      <c r="C35" s="3">
        <v>1.33</v>
      </c>
      <c r="D35" s="3">
        <v>3548</v>
      </c>
      <c r="E35" s="47">
        <f t="shared" si="0"/>
        <v>1685.5553035127657</v>
      </c>
      <c r="F35" s="47"/>
      <c r="G35" s="47"/>
      <c r="H35" s="17">
        <f t="shared" si="1"/>
        <v>2.1049442831130039</v>
      </c>
    </row>
    <row r="36" spans="1:8" x14ac:dyDescent="0.25">
      <c r="A36" s="44"/>
      <c r="B36" s="4">
        <v>30</v>
      </c>
      <c r="C36" s="3">
        <v>1.33</v>
      </c>
      <c r="D36" s="3">
        <v>3133</v>
      </c>
      <c r="E36" s="47">
        <f t="shared" si="0"/>
        <v>1488.4004413487864</v>
      </c>
      <c r="F36" s="47"/>
      <c r="G36" s="47"/>
      <c r="H36" s="17">
        <f t="shared" si="1"/>
        <v>2.1049442831130039</v>
      </c>
    </row>
    <row r="37" spans="1:8" x14ac:dyDescent="0.25">
      <c r="A37" s="44"/>
      <c r="B37" s="4">
        <v>33</v>
      </c>
      <c r="C37" s="3">
        <v>1.33</v>
      </c>
      <c r="D37" s="3">
        <v>4951</v>
      </c>
      <c r="E37" s="47">
        <f t="shared" si="0"/>
        <v>2352.0812592141215</v>
      </c>
      <c r="F37" s="47"/>
      <c r="G37" s="47"/>
      <c r="H37" s="17">
        <f t="shared" si="1"/>
        <v>2.1049442831130039</v>
      </c>
    </row>
    <row r="39" spans="1:8" x14ac:dyDescent="0.25">
      <c r="A39" t="s">
        <v>9</v>
      </c>
    </row>
  </sheetData>
  <mergeCells count="46">
    <mergeCell ref="E34:G34"/>
    <mergeCell ref="E35:G35"/>
    <mergeCell ref="E36:G36"/>
    <mergeCell ref="E37:G37"/>
    <mergeCell ref="K14:M14"/>
    <mergeCell ref="E29:G29"/>
    <mergeCell ref="E30:G30"/>
    <mergeCell ref="E31:G31"/>
    <mergeCell ref="E32:G32"/>
    <mergeCell ref="E33:G33"/>
    <mergeCell ref="E24:G24"/>
    <mergeCell ref="E25:G25"/>
    <mergeCell ref="E26:G26"/>
    <mergeCell ref="E27:G27"/>
    <mergeCell ref="E28:G28"/>
    <mergeCell ref="E20:G20"/>
    <mergeCell ref="E21:G21"/>
    <mergeCell ref="E22:G22"/>
    <mergeCell ref="E23:G23"/>
    <mergeCell ref="M11:O11"/>
    <mergeCell ref="E15:G15"/>
    <mergeCell ref="E16:G16"/>
    <mergeCell ref="E17:G17"/>
    <mergeCell ref="E18:G18"/>
    <mergeCell ref="E19:G19"/>
    <mergeCell ref="A17:A23"/>
    <mergeCell ref="A24:A30"/>
    <mergeCell ref="A31:A37"/>
    <mergeCell ref="D1:G1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A1:A2"/>
    <mergeCell ref="B1:B2"/>
    <mergeCell ref="C1:C2"/>
    <mergeCell ref="A3:A9"/>
    <mergeCell ref="A10:A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Пересчет мощностей</vt:lpstr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2025-12-12T10:50:11Z</dcterms:modified>
</cp:coreProperties>
</file>